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dce0c77b58479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Календар" sheetId="1" r:id="R761cc874b2eb43f3"/>
    <x:sheet xmlns:r="http://schemas.openxmlformats.org/officeDocument/2006/relationships" name="Операції" sheetId="2" r:id="Rde0a757b48a14d7f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yyyy-mm-dd"/>
    <x:numFmt numFmtId="201" formatCode="#,##0.00"/>
  </x:numFmts>
  <x:fonts count="5">
    <x:font>
      <x:sz val="11"/>
      <x:name val="Carlito"/>
    </x:font>
    <x:font>
      <x:sz val="10"/>
      <x:color rgb="FF203D31"/>
      <x:name val="Arial"/>
    </x:font>
    <x:font>
      <x:b/>
      <x:sz val="16"/>
      <x:color rgb="FF174532"/>
      <x:name val="Arial"/>
    </x:font>
    <x:font>
      <x:b/>
      <x:sz val="10"/>
      <x:color rgb="FF8C4A2A"/>
      <x:name val="Arial"/>
    </x:font>
    <x:font>
      <x:b/>
      <x:sz val="10"/>
      <x:color rgb="FFFFFF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FFF5D6"/>
      </x:patternFill>
    </x:fill>
    <x:fill>
      <x:patternFill patternType="solid">
        <x:fgColor rgb="FF214333"/>
      </x:patternFill>
    </x:fill>
    <x:fill>
      <x:patternFill patternType="solid">
        <x:fgColor rgb="FFE9EEEA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20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1" fillId="2" borderId="0" xfId="0" applyNumberFormat="1" applyFont="1" applyFill="1" applyBorder="1"/>
    <x:xf numFmtId="200" fontId="1" fillId="2" borderId="0" xfId="0" applyNumberFormat="1" applyFont="1" applyFill="1" applyBorder="1"/>
    <x:xf numFmtId="201" fontId="1" fillId="2" borderId="0" xfId="0" applyNumberFormat="1" applyFont="1" applyFill="1" applyBorder="1"/>
    <x:xf numFmtId="0" fontId="1" fillId="3" borderId="0" xfId="0" applyNumberFormat="1" applyFont="1" applyFill="1" applyBorder="1"/>
    <x:xf numFmtId="0" fontId="4" fillId="3" borderId="0" xfId="0" applyNumberFormat="1" applyFont="1" applyFill="1" applyBorder="1"/>
    <x:xf numFmtId="0" fontId="4" fillId="3" borderId="0" xfId="0" applyNumberFormat="1" applyFont="1" applyFill="1" applyBorder="1" applyAlignment="1">
      <x:alignment wrapText="1"/>
    </x:xf>
    <x:xf numFmtId="0" fontId="4" fillId="3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/>
    <x:xf numFmtId="201" fontId="1" fillId="4" borderId="0" xfId="0" applyNumberFormat="1" applyFont="1" applyFill="1" applyBorder="1"/>
    <x:xf numFmtId="0" fontId="1" fillId="0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wrapText="1"/>
    </x:xf>
    <x:xf numFmtId="0" fontId="1" fillId="4" borderId="0" xfId="0" applyNumberFormat="1" applyFont="1" applyFill="1" applyBorder="1" applyAlignment="1">
      <x:alignment wrapText="1"/>
    </x:xf>
    <x:xf numFmtId="200" fontId="1" fillId="0" borderId="0" xfId="0" applyNumberFormat="1" applyFont="1" applyFill="1" applyBorder="1" applyAlignment="1">
      <x:alignment wrapText="1"/>
    </x:xf>
    <x:xf numFmtId="201" fontId="1" fillId="4" borderId="0" xfId="0" applyNumberFormat="1" applyFont="1" applyFill="1" applyBorder="1" applyAlignment="1">
      <x:alignment wrapText="1"/>
    </x:xf>
    <x:xf numFmtId="200" fontId="1" fillId="2" borderId="0" xfId="0" applyNumberFormat="1" applyFont="1" applyFill="1" applyBorder="1" applyAlignment="1">
      <x:alignment wrapText="1"/>
    </x:xf>
    <x:xf numFmtId="201" fontId="1" fillId="2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ab66ab4db047d3" /><Relationship Type="http://schemas.openxmlformats.org/officeDocument/2006/relationships/theme" Target="/xl/theme/theme1.xml" Id="R2837ede8023343c4" /><Relationship Type="http://schemas.openxmlformats.org/officeDocument/2006/relationships/sharedStrings" Target="/xl/sharedStrings.xml" Id="R44b8952f499245b9" /><Relationship Type="http://schemas.openxmlformats.org/officeDocument/2006/relationships/worksheet" Target="/xl/worksheets/sheet1.xml" Id="R761cc874b2eb43f3" /><Relationship Type="http://schemas.openxmlformats.org/officeDocument/2006/relationships/worksheet" Target="/xl/worksheets/sheet2.xml" Id="Rde0a757b48a14d7f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d033898a488d4aed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2.png" Id="R9196d1670b37415a" /></Relationships>
</file>

<file path=xl/drawings/drawing1.xml><?xml version="1.0" encoding="utf-8"?>
<xdr:wsDr xmlns:xdr="http://schemas.openxmlformats.org/drawingml/2006/spreadsheetDrawing">
  <xdr:oneCellAnchor>
    <xdr:from>
      <xdr:col>8</xdr:col>
      <xdr:colOff>0</xdr:colOff>
      <xdr:row>0</xdr:row>
      <xdr:rowOff>0</xdr:rowOff>
    </xdr:from>
    <xdr:ext cx="1714500" cy="457200"/>
    <xdr:pic>
      <xdr:nvPicPr>
        <xdr:cNvPr id="1" name="75e7490a-edc1-42e0-b784-f0b698534579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d033898a488d4aed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drawings/drawing2.xml><?xml version="1.0" encoding="utf-8"?>
<xdr:wsDr xmlns:xdr="http://schemas.openxmlformats.org/drawingml/2006/spreadsheetDrawing">
  <xdr:oneCellAnchor>
    <xdr:from>
      <xdr:col>8</xdr:col>
      <xdr:colOff>0</xdr:colOff>
      <xdr:row>0</xdr:row>
      <xdr:rowOff>0</xdr:rowOff>
    </xdr:from>
    <xdr:ext cx="1714500" cy="457200"/>
    <xdr:pic>
      <xdr:nvPicPr>
        <xdr:cNvPr id="1" name="bd6e01e4-ff41-4f15-8c99-c31a859c2042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9196d1670b37415a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ables/table1.xml><?xml version="1.0" encoding="utf-8"?>
<x:table xmlns:x="http://schemas.openxmlformats.org/spreadsheetml/2006/main" id="1" name="ОчікуваніОперації" displayName="ОчікуваніОперації" ref="A12:G112" headerRowCount="1" totalsRowCount="0" totalsRowShown="0">
  <x:autoFilter ref="A12:G112"/>
  <x:tableColumns count="7">
    <x:tableColumn id="1" name="Код"/>
    <x:tableColumn id="2" name="Очікувана дата"/>
    <x:tableColumn id="3" name="Напрям"/>
    <x:tableColumn id="4" name="Стаття"/>
    <x:tableColumn id="5" name="Сума, грн"/>
    <x:tableColumn id="6" name="Примітка"/>
    <x:tableColumn id="7" name="Перевірка полів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0358b9fd77db494e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drawing" Target="/xl/drawings/drawing2.xml" Id="R8e1df6bb0768455f" /><Relationship Type="http://schemas.openxmlformats.org/officeDocument/2006/relationships/table" Target="/xl/tables/table1.xml" Id="R72c408495a1b4b0a" /></Relationships>
</file>

<file path=xl/worksheets/sheet1.xml><?xml version="1.0" encoding="utf-8"?>
<x:worksheet xmlns:x="http://schemas.openxmlformats.org/spreadsheetml/2006/main">
  <x:sheetViews>
    <x:sheetView showGridLines="0" workbookViewId="0">
      <x:pane ySplit="12" topLeftCell="A13" activePane="bottomLeft" state="frozen"/>
    </x:sheetView>
  </x:sheetViews>
  <x:sheetFormatPr defaultRowHeight="15"/>
  <x:cols>
    <x:col min="1" max="1" width="14.380000114440918" hidden="0" customWidth="1"/>
    <x:col min="2" max="2" width="18.1299991607666" hidden="0" customWidth="1"/>
    <x:col min="3" max="3" width="18.1299991607666" hidden="0" customWidth="1"/>
    <x:col min="4" max="4" width="21.25" hidden="0" customWidth="1"/>
    <x:col min="5" max="5" width="21.8799991607666" hidden="0" customWidth="1"/>
    <x:col min="6" max="6" width="20" hidden="0" customWidth="1"/>
    <x:col min="7" max="7" width="22.5" hidden="0" customWidth="1"/>
    <x:col min="8" max="8" width="21.8799991607666" hidden="0" customWidth="1"/>
    <x:col min="9" max="9" width="25" hidden="0" customWidth="1"/>
    <x:col min="10" max="10" width="31.25" hidden="0" customWidth="1"/>
    <x:col min="11" max="11" width="25" hidden="0" customWidth="1"/>
  </x:cols>
  <x:sheetData>
    <x:row r="1">
      <x:c r="A1" s="2" t="str">
        <x:v>Платіжний календар на 13 тижнів</x:v>
      </x:c>
      <x:c r="B1" s="2"/>
      <x:c r="C1" s="2"/>
      <x:c r="D1" s="2"/>
      <x:c r="E1" s="2"/>
      <x:c r="F1" s="2"/>
      <x:c r="G1" s="2"/>
      <x:c r="H1" s="2"/>
      <x:c r="I1" s="1"/>
      <x:c r="J1" s="1"/>
      <x:c r="K1" s="1"/>
    </x:row>
    <x:row r="2">
      <x:c r="A2" s="3" t="str">
        <x:v>ПРИКЛАД: усі суми та операції вигадані.</x:v>
      </x:c>
      <x:c r="B2" s="3"/>
      <x:c r="C2" s="3"/>
      <x:c r="D2" s="3"/>
      <x:c r="E2" s="3"/>
      <x:c r="F2" s="3"/>
      <x:c r="G2" s="3"/>
      <x:c r="H2" s="3"/>
      <x:c r="I2" s="1"/>
      <x:c r="J2" s="1"/>
      <x:c r="K2" s="1"/>
    </x:row>
    <x:row r="3">
      <x:c r="A3" s="1"/>
      <x:c r="B3" s="1"/>
      <x:c r="C3" s="1"/>
      <x:c r="D3" s="1"/>
      <x:c r="E3" s="1"/>
      <x:c r="F3" s="1"/>
      <x:c r="G3" s="1"/>
      <x:c r="H3" s="1"/>
      <x:c r="I3" s="1"/>
      <x:c r="J3" s="1"/>
      <x:c r="K3" s="1"/>
    </x:row>
    <x:row r="4">
      <x:c r="A4" s="1" t="str">
        <x:v>Дата початку</x:v>
      </x:c>
      <x:c r="B4" s="5" t="n">
        <x:v>46332</x:v>
      </x:c>
      <x:c r="C4" s="1" t="str">
        <x:f>IF(NOT(ISNUMBER(B4)),"Вкажіть дату початку",IF(OR(B4&lt;1,B4&gt;2958375,B4&lt;&gt;INT(B4)),"Перевірте дату",IF(OR(NOT(ISNUMBER(B5)),NOT(ISNUMBER(B6))),"Вкажіть залишок і резерв",IF(OR(OR(B5&lt;0,B5&gt;1000000000,ROUND(B5,2)&lt;&gt;B5),OR(B6&lt;0,B6&gt;1000000000,ROUND(B6,2)&lt;&gt;B6)),"Перевірте суми","Готово"))))</x:f>
        <x:v>Готово</x:v>
      </x:c>
      <x:c r="D4" s="1"/>
      <x:c r="E4" s="1"/>
      <x:c r="F4" s="1"/>
      <x:c r="G4" s="1"/>
      <x:c r="H4" s="1"/>
      <x:c r="I4" s="1"/>
      <x:c r="J4" s="1"/>
      <x:c r="K4" s="1"/>
    </x:row>
    <x:row r="5">
      <x:c r="A5" s="1" t="str">
        <x:v>Залишок, грн</x:v>
      </x:c>
      <x:c r="B5" s="6" t="n">
        <x:v>20000</x:v>
      </x:c>
      <x:c r="C5" s="1"/>
      <x:c r="D5" s="1"/>
      <x:c r="E5" s="1"/>
      <x:c r="F5" s="1"/>
      <x:c r="G5" s="1"/>
      <x:c r="H5" s="1"/>
      <x:c r="I5" s="1"/>
      <x:c r="J5" s="1"/>
      <x:c r="K5" s="1"/>
    </x:row>
    <x:row r="6">
      <x:c r="A6" s="1" t="str">
        <x:v>Резерв, грн</x:v>
      </x:c>
      <x:c r="B6" s="6" t="n">
        <x:v>5000</x:v>
      </x:c>
      <x:c r="C6" s="1"/>
      <x:c r="D6" s="1"/>
      <x:c r="E6" s="1"/>
      <x:c r="F6" s="1"/>
      <x:c r="G6" s="1"/>
      <x:c r="H6" s="1"/>
      <x:c r="I6" s="1"/>
      <x:c r="J6" s="1"/>
      <x:c r="K6" s="1"/>
    </x:row>
    <x:row r="7">
      <x:c r="A7" s="1"/>
      <x:c r="B7" s="1"/>
      <x:c r="C7" s="1"/>
      <x:c r="D7" s="1"/>
      <x:c r="E7" s="1"/>
      <x:c r="F7" s="1"/>
      <x:c r="G7" s="1"/>
      <x:c r="H7" s="1"/>
      <x:c r="I7" s="1"/>
      <x:c r="J7" s="1"/>
      <x:c r="K7" s="1"/>
    </x:row>
    <x:row r="8" ht="38" customHeight="1">
      <x:c r="A8" s="10" t="str">
        <x:v>Найменший залишок наприкінці тижня</x:v>
      </x:c>
      <x:c r="B8" s="10"/>
      <x:c r="C8" s="10"/>
      <x:c r="D8" s="10" t="str">
        <x:v>Тижнів нижче резерву</x:v>
      </x:c>
      <x:c r="E8" s="10"/>
      <x:c r="F8" s="10"/>
      <x:c r="G8" s="10" t="str">
        <x:v>Залишок після 13 тижнів</x:v>
      </x:c>
      <x:c r="H8" s="10"/>
      <x:c r="I8" s="10"/>
      <x:c r="J8" s="10"/>
      <x:c r="K8" s="10"/>
    </x:row>
    <x:row r="9" ht="28" customHeight="1">
      <x:c r="A9" s="12" t="n">
        <x:f>IF(COUNT(H13:H25)=13,MIN(H13:H25),"")</x:f>
        <x:v>4000</x:v>
      </x:c>
      <x:c r="B9" s="11"/>
      <x:c r="C9" s="11"/>
      <x:c r="D9" s="11" t="n">
        <x:f>IF(COUNT(H13:H25)=13,COUNTIF(I13:I25,"Нижче резерву"),"")</x:f>
        <x:v>1</x:v>
      </x:c>
      <x:c r="E9" s="11"/>
      <x:c r="F9" s="11"/>
      <x:c r="G9" s="12" t="n">
        <x:f>IF(COUNT(H13:H25)=13,H25,"")</x:f>
        <x:v>6500</x:v>
      </x:c>
      <x:c r="H9" s="11"/>
      <x:c r="I9" s="11"/>
      <x:c r="J9" s="11"/>
      <x:c r="K9" s="11"/>
    </x:row>
    <x:row r="10">
      <x:c r="A10" s="1" t="str">
        <x:v>Прогноз, не фактичний баланс. Підтвердьте повноту кожного тижня, включно з тижнями без операцій.</x:v>
      </x:c>
      <x:c r="B10" s="1"/>
      <x:c r="C10" s="1"/>
      <x:c r="D10" s="1"/>
      <x:c r="E10" s="1"/>
      <x:c r="F10" s="1"/>
      <x:c r="G10" s="1"/>
      <x:c r="H10" s="1"/>
      <x:c r="I10" s="1"/>
      <x:c r="J10" s="1"/>
      <x:c r="K10" s="1"/>
    </x:row>
    <x:row r="11">
      <x:c r="A11" s="1" t="str">
        <x:v>Результат на кінець тижня не показує можливий дефіцит усередині тижня. Податки й повернення внесіть як рух коштів.</x:v>
      </x:c>
      <x:c r="B11" s="1"/>
      <x:c r="C11" s="1"/>
      <x:c r="D11" s="1"/>
      <x:c r="E11" s="1"/>
      <x:c r="F11" s="1"/>
      <x:c r="G11" s="1"/>
      <x:c r="H11" s="1"/>
      <x:c r="I11" s="1"/>
      <x:c r="J11" s="1"/>
      <x:c r="K11" s="1"/>
    </x:row>
    <x:row r="12" ht="38" customHeight="1">
      <x:c r="A12" s="10" t="str">
        <x:v>Тиждень</x:v>
      </x:c>
      <x:c r="B12" s="10" t="str">
        <x:v>Початок</x:v>
      </x:c>
      <x:c r="C12" s="10" t="str">
        <x:v>Кінець</x:v>
      </x:c>
      <x:c r="D12" s="10" t="str">
        <x:v>Повнота плану</x:v>
      </x:c>
      <x:c r="E12" s="10" t="str">
        <x:v>Надходження, грн</x:v>
      </x:c>
      <x:c r="F12" s="10" t="str">
        <x:v>Платежі, грн</x:v>
      </x:c>
      <x:c r="G12" s="10" t="str">
        <x:v>Початковий залишок</x:v>
      </x:c>
      <x:c r="H12" s="10" t="str">
        <x:v>Залишок на кінець</x:v>
      </x:c>
      <x:c r="I12" s="10" t="str">
        <x:v>Порівняння з резервом</x:v>
      </x:c>
      <x:c r="J12" s="10" t="str">
        <x:v>Перевірка</x:v>
      </x:c>
      <x:c r="K12" s="10" t="str">
        <x:v>Примітка</x:v>
      </x:c>
    </x:row>
    <x:row r="13" ht="35" customHeight="1">
      <x:c r="A13" s="13" t="n">
        <x:v>1</x:v>
      </x:c>
      <x:c r="B13" s="16" t="n">
        <x:f>IF($C$4="Готово",$B$4+0,"")</x:f>
        <x:v>46332</x:v>
      </x:c>
      <x:c r="C13" s="16" t="n">
        <x:f>IF($C$4="Готово",B13+6,"")</x:f>
        <x:v>46338</x:v>
      </x:c>
      <x:c r="D13" s="14" t="str">
        <x:v>Перевірено</x:v>
      </x:c>
      <x:c r="E13" s="17" t="n">
        <x:f>IF(J13="Готово",SUMIFS('Операції'!$E$13:$E$112,'Операції'!$B$13:$B$112,"&gt;="&amp;B13,'Операції'!$B$13:$B$112,"&lt;="&amp;C13,'Операції'!$C$13:$C$112,"Надходження"),"")</x:f>
        <x:v>10000</x:v>
      </x:c>
      <x:c r="F13" s="17" t="n">
        <x:f>IF(J13="Готово",SUMIFS('Операції'!$E$13:$E$112,'Операції'!$B$13:$B$112,"&gt;="&amp;B13,'Операції'!$B$13:$B$112,"&lt;="&amp;C13,'Операції'!$C$13:$C$112,"Платіж"),"")</x:f>
        <x:v>12000</x:v>
      </x:c>
      <x:c r="G13" s="17" t="n">
        <x:f>IF(J13="Готово",$B$5,"")</x:f>
        <x:v>20000</x:v>
      </x:c>
      <x:c r="H13" s="17" t="n">
        <x:f>IF(J13="Готово",ROUND(G13+E13-F13,2),"")</x:f>
        <x:v>18000</x:v>
      </x:c>
      <x:c r="I13" s="15" t="str">
        <x:f>IF(J13="Готово",IF(H13&lt;$B$6,"Нижче резерву","Не нижче резерву"),"")</x:f>
        <x:v>Не нижче резерву</x:v>
      </x:c>
      <x:c r="J13" s="15" t="str">
        <x:f>IF($C$4&lt;&gt;"Готово","Перевірте налаштування",IF(OR(COUNTIF('Операції'!$G$13:$G$112,"Перевірте налаштування")&gt;0,COUNTIF('Операції'!$G$13:$G$112,"Вкажіть код")&gt;0,COUNTIF('Операції'!$G$13:$G$112,"Приберіть пробіли коду")&gt;0,COUNTIF('Операції'!$G$13:$G$112,"Код має спецсимвол")&gt;0,COUNTIF('Операції'!$G$13:$G$112,"Код повторюється")&gt;0,COUNTIF('Операції'!$G$13:$G$112,"Вкажіть дату")&gt;0,COUNTIF('Операції'!$G$13:$G$112,"Перевірте дату")&gt;0,COUNTIF('Операції'!$G$13:$G$112,"Дата поза горизонтом")&gt;0,COUNTIF('Операції'!$G$13:$G$112,"Оберіть напрям")&gt;0,COUNTIF('Операції'!$G$13:$G$112,"Вкажіть статтю")&gt;0,COUNTIF('Операції'!$G$13:$G$112,"Вкажіть суму")&gt;0,COUNTIF('Операції'!$G$13:$G$112,"Перевірте суму")&gt;0),"Перевірте операції",IF(D13="","Підтвердьте повноту",IF(D13&lt;&gt;"Перевірено","Перевірте стан",IF(FALSE,"Попередній тиждень не готовий","Готово")))))</x:f>
        <x:v>Готово</x:v>
      </x:c>
      <x:c r="K13" s="14"/>
    </x:row>
    <x:row r="14" ht="35" customHeight="1">
      <x:c r="A14" s="13" t="n">
        <x:v>2</x:v>
      </x:c>
      <x:c r="B14" s="16" t="n">
        <x:f>IF($C$4="Готово",$B$4+7,"")</x:f>
        <x:v>46339</x:v>
      </x:c>
      <x:c r="C14" s="16" t="n">
        <x:f>IF($C$4="Готово",B14+6,"")</x:f>
        <x:v>46345</x:v>
      </x:c>
      <x:c r="D14" s="14" t="str">
        <x:v>Перевірено</x:v>
      </x:c>
      <x:c r="E14" s="17" t="n">
        <x:f>IF(J14="Готово",SUMIFS('Операції'!$E$13:$E$112,'Операції'!$B$13:$B$112,"&gt;="&amp;B14,'Операції'!$B$13:$B$112,"&lt;="&amp;C14,'Операції'!$C$13:$C$112,"Надходження"),"")</x:f>
        <x:v>5000</x:v>
      </x:c>
      <x:c r="F14" s="17" t="n">
        <x:f>IF(J14="Готово",SUMIFS('Операції'!$E$13:$E$112,'Операції'!$B$13:$B$112,"&gt;="&amp;B14,'Операції'!$B$13:$B$112,"&lt;="&amp;C14,'Операції'!$C$13:$C$112,"Платіж"),"")</x:f>
        <x:v>19000</x:v>
      </x:c>
      <x:c r="G14" s="17" t="n">
        <x:f>IF(J14="Готово",H13,"")</x:f>
        <x:v>18000</x:v>
      </x:c>
      <x:c r="H14" s="17" t="n">
        <x:f>IF(J14="Готово",ROUND(G14+E14-F14,2),"")</x:f>
        <x:v>4000</x:v>
      </x:c>
      <x:c r="I14" s="15" t="str">
        <x:f>IF(J14="Готово",IF(H14&lt;$B$6,"Нижче резерву","Не нижче резерву"),"")</x:f>
        <x:v>Нижче резерву</x:v>
      </x:c>
      <x:c r="J14" s="15" t="str">
        <x:f>IF($C$4&lt;&gt;"Готово","Перевірте налаштування",IF(OR(COUNTIF('Операції'!$G$13:$G$112,"Перевірте налаштування")&gt;0,COUNTIF('Операції'!$G$13:$G$112,"Вкажіть код")&gt;0,COUNTIF('Операції'!$G$13:$G$112,"Приберіть пробіли коду")&gt;0,COUNTIF('Операції'!$G$13:$G$112,"Код має спецсимвол")&gt;0,COUNTIF('Операції'!$G$13:$G$112,"Код повторюється")&gt;0,COUNTIF('Операції'!$G$13:$G$112,"Вкажіть дату")&gt;0,COUNTIF('Операції'!$G$13:$G$112,"Перевірте дату")&gt;0,COUNTIF('Операції'!$G$13:$G$112,"Дата поза горизонтом")&gt;0,COUNTIF('Операції'!$G$13:$G$112,"Оберіть напрям")&gt;0,COUNTIF('Операції'!$G$13:$G$112,"Вкажіть статтю")&gt;0,COUNTIF('Операції'!$G$13:$G$112,"Вкажіть суму")&gt;0,COUNTIF('Операції'!$G$13:$G$112,"Перевірте суму")&gt;0),"Перевірте операції",IF(D14="","Підтвердьте повноту",IF(D14&lt;&gt;"Перевірено","Перевірте стан",IF(NOT(ISNUMBER(H13)),"Попередній тиждень не готовий","Готово")))))</x:f>
        <x:v>Готово</x:v>
      </x:c>
      <x:c r="K14" s="14"/>
    </x:row>
    <x:row r="15" ht="35" customHeight="1">
      <x:c r="A15" s="13" t="n">
        <x:v>3</x:v>
      </x:c>
      <x:c r="B15" s="16" t="n">
        <x:f>IF($C$4="Готово",$B$4+14,"")</x:f>
        <x:v>46346</x:v>
      </x:c>
      <x:c r="C15" s="16" t="n">
        <x:f>IF($C$4="Готово",B15+6,"")</x:f>
        <x:v>46352</x:v>
      </x:c>
      <x:c r="D15" s="14" t="str">
        <x:v>Перевірено</x:v>
      </x:c>
      <x:c r="E15" s="17" t="n">
        <x:f>IF(J15="Готово",SUMIFS('Операції'!$E$13:$E$112,'Операції'!$B$13:$B$112,"&gt;="&amp;B15,'Операції'!$B$13:$B$112,"&lt;="&amp;C15,'Операції'!$C$13:$C$112,"Надходження"),"")</x:f>
        <x:v>4000</x:v>
      </x:c>
      <x:c r="F15" s="17" t="n">
        <x:f>IF(J15="Готово",SUMIFS('Операції'!$E$13:$E$112,'Операції'!$B$13:$B$112,"&gt;="&amp;B15,'Операції'!$B$13:$B$112,"&lt;="&amp;C15,'Операції'!$C$13:$C$112,"Платіж"),"")</x:f>
        <x:v>0</x:v>
      </x:c>
      <x:c r="G15" s="17" t="n">
        <x:f>IF(J15="Готово",H14,"")</x:f>
        <x:v>4000</x:v>
      </x:c>
      <x:c r="H15" s="17" t="n">
        <x:f>IF(J15="Готово",ROUND(G15+E15-F15,2),"")</x:f>
        <x:v>8000</x:v>
      </x:c>
      <x:c r="I15" s="15" t="str">
        <x:f>IF(J15="Готово",IF(H15&lt;$B$6,"Нижче резерву","Не нижче резерву"),"")</x:f>
        <x:v>Не нижче резерву</x:v>
      </x:c>
      <x:c r="J15" s="15" t="str">
        <x:f>IF($C$4&lt;&gt;"Готово","Перевірте налаштування",IF(OR(COUNTIF('Операції'!$G$13:$G$112,"Перевірте налаштування")&gt;0,COUNTIF('Операції'!$G$13:$G$112,"Вкажіть код")&gt;0,COUNTIF('Операції'!$G$13:$G$112,"Приберіть пробіли коду")&gt;0,COUNTIF('Операції'!$G$13:$G$112,"Код має спецсимвол")&gt;0,COUNTIF('Операції'!$G$13:$G$112,"Код повторюється")&gt;0,COUNTIF('Операції'!$G$13:$G$112,"Вкажіть дату")&gt;0,COUNTIF('Операції'!$G$13:$G$112,"Перевірте дату")&gt;0,COUNTIF('Операції'!$G$13:$G$112,"Дата поза горизонтом")&gt;0,COUNTIF('Операції'!$G$13:$G$112,"Оберіть напрям")&gt;0,COUNTIF('Операції'!$G$13:$G$112,"Вкажіть статтю")&gt;0,COUNTIF('Операції'!$G$13:$G$112,"Вкажіть суму")&gt;0,COUNTIF('Операції'!$G$13:$G$112,"Перевірте суму")&gt;0),"Перевірте операції",IF(D15="","Підтвердьте повноту",IF(D15&lt;&gt;"Перевірено","Перевірте стан",IF(NOT(ISNUMBER(H14)),"Попередній тиждень не готовий","Готово")))))</x:f>
        <x:v>Готово</x:v>
      </x:c>
      <x:c r="K15" s="14"/>
    </x:row>
    <x:row r="16" ht="35" customHeight="1">
      <x:c r="A16" s="13" t="n">
        <x:v>4</x:v>
      </x:c>
      <x:c r="B16" s="16" t="n">
        <x:f>IF($C$4="Готово",$B$4+21,"")</x:f>
        <x:v>46353</x:v>
      </x:c>
      <x:c r="C16" s="16" t="n">
        <x:f>IF($C$4="Готово",B16+6,"")</x:f>
        <x:v>46359</x:v>
      </x:c>
      <x:c r="D16" s="14" t="str">
        <x:v>Перевірено</x:v>
      </x:c>
      <x:c r="E16" s="17" t="n">
        <x:f>IF(J16="Готово",SUMIFS('Операції'!$E$13:$E$112,'Операції'!$B$13:$B$112,"&gt;="&amp;B16,'Операції'!$B$13:$B$112,"&lt;="&amp;C16,'Операції'!$C$13:$C$112,"Надходження"),"")</x:f>
        <x:v>0</x:v>
      </x:c>
      <x:c r="F16" s="17" t="n">
        <x:f>IF(J16="Готово",SUMIFS('Операції'!$E$13:$E$112,'Операції'!$B$13:$B$112,"&gt;="&amp;B16,'Операції'!$B$13:$B$112,"&lt;="&amp;C16,'Операції'!$C$13:$C$112,"Платіж"),"")</x:f>
        <x:v>0</x:v>
      </x:c>
      <x:c r="G16" s="17" t="n">
        <x:f>IF(J16="Готово",H15,"")</x:f>
        <x:v>8000</x:v>
      </x:c>
      <x:c r="H16" s="17" t="n">
        <x:f>IF(J16="Готово",ROUND(G16+E16-F16,2),"")</x:f>
        <x:v>8000</x:v>
      </x:c>
      <x:c r="I16" s="15" t="str">
        <x:f>IF(J16="Готово",IF(H16&lt;$B$6,"Нижче резерву","Не нижче резерву"),"")</x:f>
        <x:v>Не нижче резерву</x:v>
      </x:c>
      <x:c r="J16" s="15" t="str">
        <x:f>IF($C$4&lt;&gt;"Готово","Перевірте налаштування",IF(OR(COUNTIF('Операції'!$G$13:$G$112,"Перевірте налаштування")&gt;0,COUNTIF('Операції'!$G$13:$G$112,"Вкажіть код")&gt;0,COUNTIF('Операції'!$G$13:$G$112,"Приберіть пробіли коду")&gt;0,COUNTIF('Операції'!$G$13:$G$112,"Код має спецсимвол")&gt;0,COUNTIF('Операції'!$G$13:$G$112,"Код повторюється")&gt;0,COUNTIF('Операції'!$G$13:$G$112,"Вкажіть дату")&gt;0,COUNTIF('Операції'!$G$13:$G$112,"Перевірте дату")&gt;0,COUNTIF('Операції'!$G$13:$G$112,"Дата поза горизонтом")&gt;0,COUNTIF('Операції'!$G$13:$G$112,"Оберіть напрям")&gt;0,COUNTIF('Операції'!$G$13:$G$112,"Вкажіть статтю")&gt;0,COUNTIF('Операції'!$G$13:$G$112,"Вкажіть суму")&gt;0,COUNTIF('Операції'!$G$13:$G$112,"Перевірте суму")&gt;0),"Перевірте операції",IF(D16="","Підтвердьте повноту",IF(D16&lt;&gt;"Перевірено","Перевірте стан",IF(NOT(ISNUMBER(H15)),"Попередній тиждень не готовий","Готово")))))</x:f>
        <x:v>Готово</x:v>
      </x:c>
      <x:c r="K16" s="14"/>
    </x:row>
    <x:row r="17" ht="35" customHeight="1">
      <x:c r="A17" s="13" t="n">
        <x:v>5</x:v>
      </x:c>
      <x:c r="B17" s="16" t="n">
        <x:f>IF($C$4="Готово",$B$4+28,"")</x:f>
        <x:v>46360</x:v>
      </x:c>
      <x:c r="C17" s="16" t="n">
        <x:f>IF($C$4="Готово",B17+6,"")</x:f>
        <x:v>46366</x:v>
      </x:c>
      <x:c r="D17" s="14" t="str">
        <x:v>Перевірено</x:v>
      </x:c>
      <x:c r="E17" s="17" t="n">
        <x:f>IF(J17="Готово",SUMIFS('Операції'!$E$13:$E$112,'Операції'!$B$13:$B$112,"&gt;="&amp;B17,'Операції'!$B$13:$B$112,"&lt;="&amp;C17,'Операції'!$C$13:$C$112,"Надходження"),"")</x:f>
        <x:v>0</x:v>
      </x:c>
      <x:c r="F17" s="17" t="n">
        <x:f>IF(J17="Готово",SUMIFS('Операції'!$E$13:$E$112,'Операції'!$B$13:$B$112,"&gt;="&amp;B17,'Операції'!$B$13:$B$112,"&lt;="&amp;C17,'Операції'!$C$13:$C$112,"Платіж"),"")</x:f>
        <x:v>0</x:v>
      </x:c>
      <x:c r="G17" s="17" t="n">
        <x:f>IF(J17="Готово",H16,"")</x:f>
        <x:v>8000</x:v>
      </x:c>
      <x:c r="H17" s="17" t="n">
        <x:f>IF(J17="Готово",ROUND(G17+E17-F17,2),"")</x:f>
        <x:v>8000</x:v>
      </x:c>
      <x:c r="I17" s="15" t="str">
        <x:f>IF(J17="Готово",IF(H17&lt;$B$6,"Нижче резерву","Не нижче резерву"),"")</x:f>
        <x:v>Не нижче резерву</x:v>
      </x:c>
      <x:c r="J17" s="15" t="str">
        <x:f>IF($C$4&lt;&gt;"Готово","Перевірте налаштування",IF(OR(COUNTIF('Операції'!$G$13:$G$112,"Перевірте налаштування")&gt;0,COUNTIF('Операції'!$G$13:$G$112,"Вкажіть код")&gt;0,COUNTIF('Операції'!$G$13:$G$112,"Приберіть пробіли коду")&gt;0,COUNTIF('Операції'!$G$13:$G$112,"Код має спецсимвол")&gt;0,COUNTIF('Операції'!$G$13:$G$112,"Код повторюється")&gt;0,COUNTIF('Операції'!$G$13:$G$112,"Вкажіть дату")&gt;0,COUNTIF('Операції'!$G$13:$G$112,"Перевірте дату")&gt;0,COUNTIF('Операції'!$G$13:$G$112,"Дата поза горизонтом")&gt;0,COUNTIF('Операції'!$G$13:$G$112,"Оберіть напрям")&gt;0,COUNTIF('Операції'!$G$13:$G$112,"Вкажіть статтю")&gt;0,COUNTIF('Операції'!$G$13:$G$112,"Вкажіть суму")&gt;0,COUNTIF('Операції'!$G$13:$G$112,"Перевірте суму")&gt;0),"Перевірте операції",IF(D17="","Підтвердьте повноту",IF(D17&lt;&gt;"Перевірено","Перевірте стан",IF(NOT(ISNUMBER(H16)),"Попередній тиждень не готовий","Готово")))))</x:f>
        <x:v>Готово</x:v>
      </x:c>
      <x:c r="K17" s="14"/>
    </x:row>
    <x:row r="18" ht="35" customHeight="1">
      <x:c r="A18" s="13" t="n">
        <x:v>6</x:v>
      </x:c>
      <x:c r="B18" s="16" t="n">
        <x:f>IF($C$4="Готово",$B$4+35,"")</x:f>
        <x:v>46367</x:v>
      </x:c>
      <x:c r="C18" s="16" t="n">
        <x:f>IF($C$4="Готово",B18+6,"")</x:f>
        <x:v>46373</x:v>
      </x:c>
      <x:c r="D18" s="14" t="str">
        <x:v>Перевірено</x:v>
      </x:c>
      <x:c r="E18" s="17" t="n">
        <x:f>IF(J18="Готово",SUMIFS('Операції'!$E$13:$E$112,'Операції'!$B$13:$B$112,"&gt;="&amp;B18,'Операції'!$B$13:$B$112,"&lt;="&amp;C18,'Операції'!$C$13:$C$112,"Надходження"),"")</x:f>
        <x:v>0</x:v>
      </x:c>
      <x:c r="F18" s="17" t="n">
        <x:f>IF(J18="Готово",SUMIFS('Операції'!$E$13:$E$112,'Операції'!$B$13:$B$112,"&gt;="&amp;B18,'Операції'!$B$13:$B$112,"&lt;="&amp;C18,'Операції'!$C$13:$C$112,"Платіж"),"")</x:f>
        <x:v>0</x:v>
      </x:c>
      <x:c r="G18" s="17" t="n">
        <x:f>IF(J18="Готово",H17,"")</x:f>
        <x:v>8000</x:v>
      </x:c>
      <x:c r="H18" s="17" t="n">
        <x:f>IF(J18="Готово",ROUND(G18+E18-F18,2),"")</x:f>
        <x:v>8000</x:v>
      </x:c>
      <x:c r="I18" s="15" t="str">
        <x:f>IF(J18="Готово",IF(H18&lt;$B$6,"Нижче резерву","Не нижче резерву"),"")</x:f>
        <x:v>Не нижче резерву</x:v>
      </x:c>
      <x:c r="J18" s="15" t="str">
        <x:f>IF($C$4&lt;&gt;"Готово","Перевірте налаштування",IF(OR(COUNTIF('Операції'!$G$13:$G$112,"Перевірте налаштування")&gt;0,COUNTIF('Операції'!$G$13:$G$112,"Вкажіть код")&gt;0,COUNTIF('Операції'!$G$13:$G$112,"Приберіть пробіли коду")&gt;0,COUNTIF('Операції'!$G$13:$G$112,"Код має спецсимвол")&gt;0,COUNTIF('Операції'!$G$13:$G$112,"Код повторюється")&gt;0,COUNTIF('Операції'!$G$13:$G$112,"Вкажіть дату")&gt;0,COUNTIF('Операції'!$G$13:$G$112,"Перевірте дату")&gt;0,COUNTIF('Операції'!$G$13:$G$112,"Дата поза горизонтом")&gt;0,COUNTIF('Операції'!$G$13:$G$112,"Оберіть напрям")&gt;0,COUNTIF('Операції'!$G$13:$G$112,"Вкажіть статтю")&gt;0,COUNTIF('Операції'!$G$13:$G$112,"Вкажіть суму")&gt;0,COUNTIF('Операції'!$G$13:$G$112,"Перевірте суму")&gt;0),"Перевірте операції",IF(D18="","Підтвердьте повноту",IF(D18&lt;&gt;"Перевірено","Перевірте стан",IF(NOT(ISNUMBER(H17)),"Попередній тиждень не готовий","Готово")))))</x:f>
        <x:v>Готово</x:v>
      </x:c>
      <x:c r="K18" s="14"/>
    </x:row>
    <x:row r="19" ht="35" customHeight="1">
      <x:c r="A19" s="13" t="n">
        <x:v>7</x:v>
      </x:c>
      <x:c r="B19" s="16" t="n">
        <x:f>IF($C$4="Готово",$B$4+42,"")</x:f>
        <x:v>46374</x:v>
      </x:c>
      <x:c r="C19" s="16" t="n">
        <x:f>IF($C$4="Готово",B19+6,"")</x:f>
        <x:v>46380</x:v>
      </x:c>
      <x:c r="D19" s="14" t="str">
        <x:v>Перевірено</x:v>
      </x:c>
      <x:c r="E19" s="17" t="n">
        <x:f>IF(J19="Готово",SUMIFS('Операції'!$E$13:$E$112,'Операції'!$B$13:$B$112,"&gt;="&amp;B19,'Операції'!$B$13:$B$112,"&lt;="&amp;C19,'Операції'!$C$13:$C$112,"Надходження"),"")</x:f>
        <x:v>0</x:v>
      </x:c>
      <x:c r="F19" s="17" t="n">
        <x:f>IF(J19="Готово",SUMIFS('Операції'!$E$13:$E$112,'Операції'!$B$13:$B$112,"&gt;="&amp;B19,'Операції'!$B$13:$B$112,"&lt;="&amp;C19,'Операції'!$C$13:$C$112,"Платіж"),"")</x:f>
        <x:v>0</x:v>
      </x:c>
      <x:c r="G19" s="17" t="n">
        <x:f>IF(J19="Готово",H18,"")</x:f>
        <x:v>8000</x:v>
      </x:c>
      <x:c r="H19" s="17" t="n">
        <x:f>IF(J19="Готово",ROUND(G19+E19-F19,2),"")</x:f>
        <x:v>8000</x:v>
      </x:c>
      <x:c r="I19" s="15" t="str">
        <x:f>IF(J19="Готово",IF(H19&lt;$B$6,"Нижче резерву","Не нижче резерву"),"")</x:f>
        <x:v>Не нижче резерву</x:v>
      </x:c>
      <x:c r="J19" s="15" t="str">
        <x:f>IF($C$4&lt;&gt;"Готово","Перевірте налаштування",IF(OR(COUNTIF('Операції'!$G$13:$G$112,"Перевірте налаштування")&gt;0,COUNTIF('Операції'!$G$13:$G$112,"Вкажіть код")&gt;0,COUNTIF('Операції'!$G$13:$G$112,"Приберіть пробіли коду")&gt;0,COUNTIF('Операції'!$G$13:$G$112,"Код має спецсимвол")&gt;0,COUNTIF('Операції'!$G$13:$G$112,"Код повторюється")&gt;0,COUNTIF('Операції'!$G$13:$G$112,"Вкажіть дату")&gt;0,COUNTIF('Операції'!$G$13:$G$112,"Перевірте дату")&gt;0,COUNTIF('Операції'!$G$13:$G$112,"Дата поза горизонтом")&gt;0,COUNTIF('Операції'!$G$13:$G$112,"Оберіть напрям")&gt;0,COUNTIF('Операції'!$G$13:$G$112,"Вкажіть статтю")&gt;0,COUNTIF('Операції'!$G$13:$G$112,"Вкажіть суму")&gt;0,COUNTIF('Операції'!$G$13:$G$112,"Перевірте суму")&gt;0),"Перевірте операції",IF(D19="","Підтвердьте повноту",IF(D19&lt;&gt;"Перевірено","Перевірте стан",IF(NOT(ISNUMBER(H18)),"Попередній тиждень не готовий","Готово")))))</x:f>
        <x:v>Готово</x:v>
      </x:c>
      <x:c r="K19" s="14"/>
    </x:row>
    <x:row r="20" ht="35" customHeight="1">
      <x:c r="A20" s="13" t="n">
        <x:v>8</x:v>
      </x:c>
      <x:c r="B20" s="16" t="n">
        <x:f>IF($C$4="Готово",$B$4+49,"")</x:f>
        <x:v>46381</x:v>
      </x:c>
      <x:c r="C20" s="16" t="n">
        <x:f>IF($C$4="Готово",B20+6,"")</x:f>
        <x:v>46387</x:v>
      </x:c>
      <x:c r="D20" s="14" t="str">
        <x:v>Перевірено</x:v>
      </x:c>
      <x:c r="E20" s="17" t="n">
        <x:f>IF(J20="Готово",SUMIFS('Операції'!$E$13:$E$112,'Операції'!$B$13:$B$112,"&gt;="&amp;B20,'Операції'!$B$13:$B$112,"&lt;="&amp;C20,'Операції'!$C$13:$C$112,"Надходження"),"")</x:f>
        <x:v>0</x:v>
      </x:c>
      <x:c r="F20" s="17" t="n">
        <x:f>IF(J20="Готово",SUMIFS('Операції'!$E$13:$E$112,'Операції'!$B$13:$B$112,"&gt;="&amp;B20,'Операції'!$B$13:$B$112,"&lt;="&amp;C20,'Операції'!$C$13:$C$112,"Платіж"),"")</x:f>
        <x:v>0</x:v>
      </x:c>
      <x:c r="G20" s="17" t="n">
        <x:f>IF(J20="Готово",H19,"")</x:f>
        <x:v>8000</x:v>
      </x:c>
      <x:c r="H20" s="17" t="n">
        <x:f>IF(J20="Готово",ROUND(G20+E20-F20,2),"")</x:f>
        <x:v>8000</x:v>
      </x:c>
      <x:c r="I20" s="15" t="str">
        <x:f>IF(J20="Готово",IF(H20&lt;$B$6,"Нижче резерву","Не нижче резерву"),"")</x:f>
        <x:v>Не нижче резерву</x:v>
      </x:c>
      <x:c r="J20" s="15" t="str">
        <x:f>IF($C$4&lt;&gt;"Готово","Перевірте налаштування",IF(OR(COUNTIF('Операції'!$G$13:$G$112,"Перевірте налаштування")&gt;0,COUNTIF('Операції'!$G$13:$G$112,"Вкажіть код")&gt;0,COUNTIF('Операції'!$G$13:$G$112,"Приберіть пробіли коду")&gt;0,COUNTIF('Операції'!$G$13:$G$112,"Код має спецсимвол")&gt;0,COUNTIF('Операції'!$G$13:$G$112,"Код повторюється")&gt;0,COUNTIF('Операції'!$G$13:$G$112,"Вкажіть дату")&gt;0,COUNTIF('Операції'!$G$13:$G$112,"Перевірте дату")&gt;0,COUNTIF('Операції'!$G$13:$G$112,"Дата поза горизонтом")&gt;0,COUNTIF('Операції'!$G$13:$G$112,"Оберіть напрям")&gt;0,COUNTIF('Операції'!$G$13:$G$112,"Вкажіть статтю")&gt;0,COUNTIF('Операції'!$G$13:$G$112,"Вкажіть суму")&gt;0,COUNTIF('Операції'!$G$13:$G$112,"Перевірте суму")&gt;0),"Перевірте операції",IF(D20="","Підтвердьте повноту",IF(D20&lt;&gt;"Перевірено","Перевірте стан",IF(NOT(ISNUMBER(H19)),"Попередній тиждень не готовий","Готово")))))</x:f>
        <x:v>Готово</x:v>
      </x:c>
      <x:c r="K20" s="14"/>
    </x:row>
    <x:row r="21" ht="35" customHeight="1">
      <x:c r="A21" s="13" t="n">
        <x:v>9</x:v>
      </x:c>
      <x:c r="B21" s="16" t="n">
        <x:f>IF($C$4="Готово",$B$4+56,"")</x:f>
        <x:v>46388</x:v>
      </x:c>
      <x:c r="C21" s="16" t="n">
        <x:f>IF($C$4="Готово",B21+6,"")</x:f>
        <x:v>46394</x:v>
      </x:c>
      <x:c r="D21" s="14" t="str">
        <x:v>Перевірено</x:v>
      </x:c>
      <x:c r="E21" s="17" t="n">
        <x:f>IF(J21="Готово",SUMIFS('Операції'!$E$13:$E$112,'Операції'!$B$13:$B$112,"&gt;="&amp;B21,'Операції'!$B$13:$B$112,"&lt;="&amp;C21,'Операції'!$C$13:$C$112,"Надходження"),"")</x:f>
        <x:v>0</x:v>
      </x:c>
      <x:c r="F21" s="17" t="n">
        <x:f>IF(J21="Готово",SUMIFS('Операції'!$E$13:$E$112,'Операції'!$B$13:$B$112,"&gt;="&amp;B21,'Операції'!$B$13:$B$112,"&lt;="&amp;C21,'Операції'!$C$13:$C$112,"Платіж"),"")</x:f>
        <x:v>0</x:v>
      </x:c>
      <x:c r="G21" s="17" t="n">
        <x:f>IF(J21="Готово",H20,"")</x:f>
        <x:v>8000</x:v>
      </x:c>
      <x:c r="H21" s="17" t="n">
        <x:f>IF(J21="Готово",ROUND(G21+E21-F21,2),"")</x:f>
        <x:v>8000</x:v>
      </x:c>
      <x:c r="I21" s="15" t="str">
        <x:f>IF(J21="Готово",IF(H21&lt;$B$6,"Нижче резерву","Не нижче резерву"),"")</x:f>
        <x:v>Не нижче резерву</x:v>
      </x:c>
      <x:c r="J21" s="15" t="str">
        <x:f>IF($C$4&lt;&gt;"Готово","Перевірте налаштування",IF(OR(COUNTIF('Операції'!$G$13:$G$112,"Перевірте налаштування")&gt;0,COUNTIF('Операції'!$G$13:$G$112,"Вкажіть код")&gt;0,COUNTIF('Операції'!$G$13:$G$112,"Приберіть пробіли коду")&gt;0,COUNTIF('Операції'!$G$13:$G$112,"Код має спецсимвол")&gt;0,COUNTIF('Операції'!$G$13:$G$112,"Код повторюється")&gt;0,COUNTIF('Операції'!$G$13:$G$112,"Вкажіть дату")&gt;0,COUNTIF('Операції'!$G$13:$G$112,"Перевірте дату")&gt;0,COUNTIF('Операції'!$G$13:$G$112,"Дата поза горизонтом")&gt;0,COUNTIF('Операції'!$G$13:$G$112,"Оберіть напрям")&gt;0,COUNTIF('Операції'!$G$13:$G$112,"Вкажіть статтю")&gt;0,COUNTIF('Операції'!$G$13:$G$112,"Вкажіть суму")&gt;0,COUNTIF('Операції'!$G$13:$G$112,"Перевірте суму")&gt;0),"Перевірте операції",IF(D21="","Підтвердьте повноту",IF(D21&lt;&gt;"Перевірено","Перевірте стан",IF(NOT(ISNUMBER(H20)),"Попередній тиждень не готовий","Готово")))))</x:f>
        <x:v>Готово</x:v>
      </x:c>
      <x:c r="K21" s="14"/>
    </x:row>
    <x:row r="22" ht="35" customHeight="1">
      <x:c r="A22" s="13" t="n">
        <x:v>10</x:v>
      </x:c>
      <x:c r="B22" s="16" t="n">
        <x:f>IF($C$4="Готово",$B$4+63,"")</x:f>
        <x:v>46395</x:v>
      </x:c>
      <x:c r="C22" s="16" t="n">
        <x:f>IF($C$4="Готово",B22+6,"")</x:f>
        <x:v>46401</x:v>
      </x:c>
      <x:c r="D22" s="14" t="str">
        <x:v>Перевірено</x:v>
      </x:c>
      <x:c r="E22" s="17" t="n">
        <x:f>IF(J22="Готово",SUMIFS('Операції'!$E$13:$E$112,'Операції'!$B$13:$B$112,"&gt;="&amp;B22,'Операції'!$B$13:$B$112,"&lt;="&amp;C22,'Операції'!$C$13:$C$112,"Надходження"),"")</x:f>
        <x:v>0</x:v>
      </x:c>
      <x:c r="F22" s="17" t="n">
        <x:f>IF(J22="Готово",SUMIFS('Операції'!$E$13:$E$112,'Операції'!$B$13:$B$112,"&gt;="&amp;B22,'Операції'!$B$13:$B$112,"&lt;="&amp;C22,'Операції'!$C$13:$C$112,"Платіж"),"")</x:f>
        <x:v>0</x:v>
      </x:c>
      <x:c r="G22" s="17" t="n">
        <x:f>IF(J22="Готово",H21,"")</x:f>
        <x:v>8000</x:v>
      </x:c>
      <x:c r="H22" s="17" t="n">
        <x:f>IF(J22="Готово",ROUND(G22+E22-F22,2),"")</x:f>
        <x:v>8000</x:v>
      </x:c>
      <x:c r="I22" s="15" t="str">
        <x:f>IF(J22="Готово",IF(H22&lt;$B$6,"Нижче резерву","Не нижче резерву"),"")</x:f>
        <x:v>Не нижче резерву</x:v>
      </x:c>
      <x:c r="J22" s="15" t="str">
        <x:f>IF($C$4&lt;&gt;"Готово","Перевірте налаштування",IF(OR(COUNTIF('Операції'!$G$13:$G$112,"Перевірте налаштування")&gt;0,COUNTIF('Операції'!$G$13:$G$112,"Вкажіть код")&gt;0,COUNTIF('Операції'!$G$13:$G$112,"Приберіть пробіли коду")&gt;0,COUNTIF('Операції'!$G$13:$G$112,"Код має спецсимвол")&gt;0,COUNTIF('Операції'!$G$13:$G$112,"Код повторюється")&gt;0,COUNTIF('Операції'!$G$13:$G$112,"Вкажіть дату")&gt;0,COUNTIF('Операції'!$G$13:$G$112,"Перевірте дату")&gt;0,COUNTIF('Операції'!$G$13:$G$112,"Дата поза горизонтом")&gt;0,COUNTIF('Операції'!$G$13:$G$112,"Оберіть напрям")&gt;0,COUNTIF('Операції'!$G$13:$G$112,"Вкажіть статтю")&gt;0,COUNTIF('Операції'!$G$13:$G$112,"Вкажіть суму")&gt;0,COUNTIF('Операції'!$G$13:$G$112,"Перевірте суму")&gt;0),"Перевірте операції",IF(D22="","Підтвердьте повноту",IF(D22&lt;&gt;"Перевірено","Перевірте стан",IF(NOT(ISNUMBER(H21)),"Попередній тиждень не готовий","Готово")))))</x:f>
        <x:v>Готово</x:v>
      </x:c>
      <x:c r="K22" s="14"/>
    </x:row>
    <x:row r="23" ht="35" customHeight="1">
      <x:c r="A23" s="13" t="n">
        <x:v>11</x:v>
      </x:c>
      <x:c r="B23" s="16" t="n">
        <x:f>IF($C$4="Готово",$B$4+70,"")</x:f>
        <x:v>46402</x:v>
      </x:c>
      <x:c r="C23" s="16" t="n">
        <x:f>IF($C$4="Готово",B23+6,"")</x:f>
        <x:v>46408</x:v>
      </x:c>
      <x:c r="D23" s="14" t="str">
        <x:v>Перевірено</x:v>
      </x:c>
      <x:c r="E23" s="17" t="n">
        <x:f>IF(J23="Готово",SUMIFS('Операції'!$E$13:$E$112,'Операції'!$B$13:$B$112,"&gt;="&amp;B23,'Операції'!$B$13:$B$112,"&lt;="&amp;C23,'Операції'!$C$13:$C$112,"Надходження"),"")</x:f>
        <x:v>0</x:v>
      </x:c>
      <x:c r="F23" s="17" t="n">
        <x:f>IF(J23="Готово",SUMIFS('Операції'!$E$13:$E$112,'Операції'!$B$13:$B$112,"&gt;="&amp;B23,'Операції'!$B$13:$B$112,"&lt;="&amp;C23,'Операції'!$C$13:$C$112,"Платіж"),"")</x:f>
        <x:v>0</x:v>
      </x:c>
      <x:c r="G23" s="17" t="n">
        <x:f>IF(J23="Готово",H22,"")</x:f>
        <x:v>8000</x:v>
      </x:c>
      <x:c r="H23" s="17" t="n">
        <x:f>IF(J23="Готово",ROUND(G23+E23-F23,2),"")</x:f>
        <x:v>8000</x:v>
      </x:c>
      <x:c r="I23" s="15" t="str">
        <x:f>IF(J23="Готово",IF(H23&lt;$B$6,"Нижче резерву","Не нижче резерву"),"")</x:f>
        <x:v>Не нижче резерву</x:v>
      </x:c>
      <x:c r="J23" s="15" t="str">
        <x:f>IF($C$4&lt;&gt;"Готово","Перевірте налаштування",IF(OR(COUNTIF('Операції'!$G$13:$G$112,"Перевірте налаштування")&gt;0,COUNTIF('Операції'!$G$13:$G$112,"Вкажіть код")&gt;0,COUNTIF('Операції'!$G$13:$G$112,"Приберіть пробіли коду")&gt;0,COUNTIF('Операції'!$G$13:$G$112,"Код має спецсимвол")&gt;0,COUNTIF('Операції'!$G$13:$G$112,"Код повторюється")&gt;0,COUNTIF('Операції'!$G$13:$G$112,"Вкажіть дату")&gt;0,COUNTIF('Операції'!$G$13:$G$112,"Перевірте дату")&gt;0,COUNTIF('Операції'!$G$13:$G$112,"Дата поза горизонтом")&gt;0,COUNTIF('Операції'!$G$13:$G$112,"Оберіть напрям")&gt;0,COUNTIF('Операції'!$G$13:$G$112,"Вкажіть статтю")&gt;0,COUNTIF('Операції'!$G$13:$G$112,"Вкажіть суму")&gt;0,COUNTIF('Операції'!$G$13:$G$112,"Перевірте суму")&gt;0),"Перевірте операції",IF(D23="","Підтвердьте повноту",IF(D23&lt;&gt;"Перевірено","Перевірте стан",IF(NOT(ISNUMBER(H22)),"Попередній тиждень не готовий","Готово")))))</x:f>
        <x:v>Готово</x:v>
      </x:c>
      <x:c r="K23" s="14"/>
    </x:row>
    <x:row r="24" ht="35" customHeight="1">
      <x:c r="A24" s="13" t="n">
        <x:v>12</x:v>
      </x:c>
      <x:c r="B24" s="16" t="n">
        <x:f>IF($C$4="Готово",$B$4+77,"")</x:f>
        <x:v>46409</x:v>
      </x:c>
      <x:c r="C24" s="16" t="n">
        <x:f>IF($C$4="Готово",B24+6,"")</x:f>
        <x:v>46415</x:v>
      </x:c>
      <x:c r="D24" s="14" t="str">
        <x:v>Перевірено</x:v>
      </x:c>
      <x:c r="E24" s="17" t="n">
        <x:f>IF(J24="Готово",SUMIFS('Операції'!$E$13:$E$112,'Операції'!$B$13:$B$112,"&gt;="&amp;B24,'Операції'!$B$13:$B$112,"&lt;="&amp;C24,'Операції'!$C$13:$C$112,"Надходження"),"")</x:f>
        <x:v>0</x:v>
      </x:c>
      <x:c r="F24" s="17" t="n">
        <x:f>IF(J24="Готово",SUMIFS('Операції'!$E$13:$E$112,'Операції'!$B$13:$B$112,"&gt;="&amp;B24,'Операції'!$B$13:$B$112,"&lt;="&amp;C24,'Операції'!$C$13:$C$112,"Платіж"),"")</x:f>
        <x:v>0</x:v>
      </x:c>
      <x:c r="G24" s="17" t="n">
        <x:f>IF(J24="Готово",H23,"")</x:f>
        <x:v>8000</x:v>
      </x:c>
      <x:c r="H24" s="17" t="n">
        <x:f>IF(J24="Готово",ROUND(G24+E24-F24,2),"")</x:f>
        <x:v>8000</x:v>
      </x:c>
      <x:c r="I24" s="15" t="str">
        <x:f>IF(J24="Готово",IF(H24&lt;$B$6,"Нижче резерву","Не нижче резерву"),"")</x:f>
        <x:v>Не нижче резерву</x:v>
      </x:c>
      <x:c r="J24" s="15" t="str">
        <x:f>IF($C$4&lt;&gt;"Готово","Перевірте налаштування",IF(OR(COUNTIF('Операції'!$G$13:$G$112,"Перевірте налаштування")&gt;0,COUNTIF('Операції'!$G$13:$G$112,"Вкажіть код")&gt;0,COUNTIF('Операції'!$G$13:$G$112,"Приберіть пробіли коду")&gt;0,COUNTIF('Операції'!$G$13:$G$112,"Код має спецсимвол")&gt;0,COUNTIF('Операції'!$G$13:$G$112,"Код повторюється")&gt;0,COUNTIF('Операції'!$G$13:$G$112,"Вкажіть дату")&gt;0,COUNTIF('Операції'!$G$13:$G$112,"Перевірте дату")&gt;0,COUNTIF('Операції'!$G$13:$G$112,"Дата поза горизонтом")&gt;0,COUNTIF('Операції'!$G$13:$G$112,"Оберіть напрям")&gt;0,COUNTIF('Операції'!$G$13:$G$112,"Вкажіть статтю")&gt;0,COUNTIF('Операції'!$G$13:$G$112,"Вкажіть суму")&gt;0,COUNTIF('Операції'!$G$13:$G$112,"Перевірте суму")&gt;0),"Перевірте операції",IF(D24="","Підтвердьте повноту",IF(D24&lt;&gt;"Перевірено","Перевірте стан",IF(NOT(ISNUMBER(H23)),"Попередній тиждень не готовий","Готово")))))</x:f>
        <x:v>Готово</x:v>
      </x:c>
      <x:c r="K24" s="14"/>
    </x:row>
    <x:row r="25" ht="35" customHeight="1">
      <x:c r="A25" s="13" t="n">
        <x:v>13</x:v>
      </x:c>
      <x:c r="B25" s="16" t="n">
        <x:f>IF($C$4="Готово",$B$4+84,"")</x:f>
        <x:v>46416</x:v>
      </x:c>
      <x:c r="C25" s="16" t="n">
        <x:f>IF($C$4="Готово",B25+6,"")</x:f>
        <x:v>46422</x:v>
      </x:c>
      <x:c r="D25" s="14" t="str">
        <x:v>Перевірено</x:v>
      </x:c>
      <x:c r="E25" s="17" t="n">
        <x:f>IF(J25="Готово",SUMIFS('Операції'!$E$13:$E$112,'Операції'!$B$13:$B$112,"&gt;="&amp;B25,'Операції'!$B$13:$B$112,"&lt;="&amp;C25,'Операції'!$C$13:$C$112,"Надходження"),"")</x:f>
        <x:v>0</x:v>
      </x:c>
      <x:c r="F25" s="17" t="n">
        <x:f>IF(J25="Готово",SUMIFS('Операції'!$E$13:$E$112,'Операції'!$B$13:$B$112,"&gt;="&amp;B25,'Операції'!$B$13:$B$112,"&lt;="&amp;C25,'Операції'!$C$13:$C$112,"Платіж"),"")</x:f>
        <x:v>1500</x:v>
      </x:c>
      <x:c r="G25" s="17" t="n">
        <x:f>IF(J25="Готово",H24,"")</x:f>
        <x:v>8000</x:v>
      </x:c>
      <x:c r="H25" s="17" t="n">
        <x:f>IF(J25="Готово",ROUND(G25+E25-F25,2),"")</x:f>
        <x:v>6500</x:v>
      </x:c>
      <x:c r="I25" s="15" t="str">
        <x:f>IF(J25="Готово",IF(H25&lt;$B$6,"Нижче резерву","Не нижче резерву"),"")</x:f>
        <x:v>Не нижче резерву</x:v>
      </x:c>
      <x:c r="J25" s="15" t="str">
        <x:f>IF($C$4&lt;&gt;"Готово","Перевірте налаштування",IF(OR(COUNTIF('Операції'!$G$13:$G$112,"Перевірте налаштування")&gt;0,COUNTIF('Операції'!$G$13:$G$112,"Вкажіть код")&gt;0,COUNTIF('Операції'!$G$13:$G$112,"Приберіть пробіли коду")&gt;0,COUNTIF('Операції'!$G$13:$G$112,"Код має спецсимвол")&gt;0,COUNTIF('Операції'!$G$13:$G$112,"Код повторюється")&gt;0,COUNTIF('Операції'!$G$13:$G$112,"Вкажіть дату")&gt;0,COUNTIF('Операції'!$G$13:$G$112,"Перевірте дату")&gt;0,COUNTIF('Операції'!$G$13:$G$112,"Дата поза горизонтом")&gt;0,COUNTIF('Операції'!$G$13:$G$112,"Оберіть напрям")&gt;0,COUNTIF('Операції'!$G$13:$G$112,"Вкажіть статтю")&gt;0,COUNTIF('Операції'!$G$13:$G$112,"Вкажіть суму")&gt;0,COUNTIF('Операції'!$G$13:$G$112,"Перевірте суму")&gt;0),"Перевірте операції",IF(D25="","Підтвердьте повноту",IF(D25&lt;&gt;"Перевірено","Перевірте стан",IF(NOT(ISNUMBER(H24)),"Попередній тиждень не готовий","Готово")))))</x:f>
        <x:v>Готово</x:v>
      </x:c>
      <x:c r="K25" s="14"/>
    </x:row>
    <x:row r="26">
      <x:c r="A26" s="1"/>
      <x:c r="B26" s="1"/>
      <x:c r="C26" s="1"/>
      <x:c r="D26" s="1"/>
      <x:c r="E26" s="1"/>
      <x:c r="F26" s="1"/>
      <x:c r="G26" s="1"/>
      <x:c r="H26" s="1"/>
      <x:c r="I26" s="1"/>
      <x:c r="J26" s="1"/>
      <x:c r="K26" s="1"/>
    </x:row>
    <x:row r="27">
      <x:c r="A27" s="1"/>
      <x:c r="B27" s="1"/>
      <x:c r="C27" s="1"/>
      <x:c r="D27" s="1"/>
      <x:c r="E27" s="1"/>
      <x:c r="F27" s="1"/>
      <x:c r="G27" s="1"/>
      <x:c r="H27" s="1"/>
      <x:c r="I27" s="1"/>
      <x:c r="J27" s="1"/>
      <x:c r="K27" s="1"/>
    </x:row>
    <x:row r="28">
      <x:c r="A28" s="1"/>
      <x:c r="B28" s="1"/>
      <x:c r="C28" s="1"/>
      <x:c r="D28" s="1"/>
      <x:c r="E28" s="1"/>
      <x:c r="F28" s="1"/>
      <x:c r="G28" s="1"/>
      <x:c r="H28" s="1"/>
      <x:c r="I28" s="1"/>
      <x:c r="J28" s="1"/>
      <x:c r="K28" s="1"/>
    </x:row>
    <x:row r="29">
      <x:c r="A29" s="1"/>
      <x:c r="B29" s="1"/>
      <x:c r="C29" s="1"/>
      <x:c r="D29" s="1"/>
      <x:c r="E29" s="1"/>
      <x:c r="F29" s="1"/>
      <x:c r="G29" s="1"/>
      <x:c r="H29" s="1"/>
      <x:c r="I29" s="1"/>
      <x:c r="J29" s="1"/>
      <x:c r="K29" s="1"/>
    </x:row>
    <x:row r="30">
      <x:c r="A30" s="1"/>
      <x:c r="B30" s="1"/>
      <x:c r="C30" s="1"/>
      <x:c r="D30" s="1"/>
      <x:c r="E30" s="1"/>
      <x:c r="F30" s="1"/>
      <x:c r="G30" s="1"/>
      <x:c r="H30" s="1"/>
      <x:c r="I30" s="1"/>
      <x:c r="J30" s="1"/>
      <x:c r="K30" s="1"/>
    </x:row>
    <x:row r="31">
      <x:c r="A31" s="1"/>
      <x:c r="B31" s="1"/>
      <x:c r="C31" s="1"/>
      <x:c r="D31" s="1"/>
      <x:c r="E31" s="1"/>
      <x:c r="F31" s="1"/>
      <x:c r="G31" s="1"/>
      <x:c r="H31" s="1"/>
      <x:c r="I31" s="1"/>
      <x:c r="J31" s="1"/>
      <x:c r="K31" s="1"/>
    </x:row>
    <x:row r="32">
      <x:c r="A32" s="1"/>
      <x:c r="B32" s="1"/>
      <x:c r="C32" s="1"/>
      <x:c r="D32" s="1"/>
      <x:c r="E32" s="1"/>
      <x:c r="F32" s="1"/>
      <x:c r="G32" s="1"/>
      <x:c r="H32" s="1"/>
      <x:c r="I32" s="1"/>
      <x:c r="J32" s="1"/>
      <x:c r="K32" s="1"/>
    </x:row>
    <x:row r="33">
      <x:c r="A33" s="1"/>
      <x:c r="B33" s="1"/>
      <x:c r="C33" s="1"/>
      <x:c r="D33" s="1"/>
      <x:c r="E33" s="1"/>
      <x:c r="F33" s="1"/>
      <x:c r="G33" s="1"/>
      <x:c r="H33" s="1"/>
      <x:c r="I33" s="1"/>
      <x:c r="J33" s="1"/>
      <x:c r="K33" s="1"/>
    </x:row>
    <x:row r="34">
      <x:c r="A34" s="1"/>
      <x:c r="B34" s="1"/>
      <x:c r="C34" s="1"/>
      <x:c r="D34" s="1"/>
      <x:c r="E34" s="1"/>
      <x:c r="F34" s="1"/>
      <x:c r="G34" s="1"/>
      <x:c r="H34" s="1"/>
      <x:c r="I34" s="1"/>
      <x:c r="J34" s="1"/>
      <x:c r="K34" s="1"/>
    </x:row>
    <x:row r="35">
      <x:c r="A35" s="1"/>
      <x:c r="B35" s="1"/>
      <x:c r="C35" s="1"/>
      <x:c r="D35" s="1"/>
      <x:c r="E35" s="1"/>
      <x:c r="F35" s="1"/>
      <x:c r="G35" s="1"/>
      <x:c r="H35" s="1"/>
      <x:c r="I35" s="1"/>
      <x:c r="J35" s="1"/>
      <x:c r="K35" s="1"/>
    </x:row>
    <x:row r="36">
      <x:c r="A36" s="1"/>
      <x:c r="B36" s="1"/>
      <x:c r="C36" s="1"/>
      <x:c r="D36" s="1"/>
      <x:c r="E36" s="1"/>
      <x:c r="F36" s="1"/>
      <x:c r="G36" s="1"/>
      <x:c r="H36" s="1"/>
      <x:c r="I36" s="1"/>
      <x:c r="J36" s="1"/>
      <x:c r="K36" s="1"/>
    </x:row>
    <x:row r="37">
      <x:c r="A37" s="1"/>
      <x:c r="B37" s="1"/>
      <x:c r="C37" s="1"/>
      <x:c r="D37" s="1"/>
      <x:c r="E37" s="1"/>
      <x:c r="F37" s="1"/>
      <x:c r="G37" s="1"/>
      <x:c r="H37" s="1"/>
      <x:c r="I37" s="1"/>
      <x:c r="J37" s="1"/>
      <x:c r="K37" s="1"/>
    </x:row>
    <x:row r="38">
      <x:c r="A38" s="1"/>
      <x:c r="B38" s="1"/>
      <x:c r="C38" s="1"/>
      <x:c r="D38" s="1"/>
      <x:c r="E38" s="1"/>
      <x:c r="F38" s="1"/>
      <x:c r="G38" s="1"/>
      <x:c r="H38" s="1"/>
      <x:c r="I38" s="1"/>
      <x:c r="J38" s="1"/>
      <x:c r="K38" s="1"/>
    </x:row>
    <x:row r="39">
      <x:c r="A39" s="1"/>
      <x:c r="B39" s="1"/>
      <x:c r="C39" s="1"/>
      <x:c r="D39" s="1"/>
      <x:c r="E39" s="1"/>
      <x:c r="F39" s="1"/>
      <x:c r="G39" s="1"/>
      <x:c r="H39" s="1"/>
      <x:c r="I39" s="1"/>
      <x:c r="J39" s="1"/>
      <x:c r="K39" s="1"/>
    </x:row>
    <x:row r="40">
      <x:c r="A40" s="1"/>
      <x:c r="B40" s="1"/>
      <x:c r="C40" s="1"/>
      <x:c r="D40" s="1"/>
      <x:c r="E40" s="1"/>
      <x:c r="F40" s="1"/>
      <x:c r="G40" s="1"/>
      <x:c r="H40" s="1"/>
      <x:c r="I40" s="1"/>
      <x:c r="J40" s="1"/>
      <x:c r="K40" s="1"/>
    </x:row>
    <x:row r="41">
      <x:c r="A41" s="1"/>
      <x:c r="B41" s="1"/>
      <x:c r="C41" s="1"/>
      <x:c r="D41" s="1"/>
      <x:c r="E41" s="1"/>
      <x:c r="F41" s="1"/>
      <x:c r="G41" s="1"/>
      <x:c r="H41" s="1"/>
      <x:c r="I41" s="1"/>
      <x:c r="J41" s="1"/>
      <x:c r="K41" s="1"/>
    </x:row>
    <x:row r="42">
      <x:c r="A42" s="1"/>
      <x:c r="B42" s="1"/>
      <x:c r="C42" s="1"/>
      <x:c r="D42" s="1"/>
      <x:c r="E42" s="1"/>
      <x:c r="F42" s="1"/>
      <x:c r="G42" s="1"/>
      <x:c r="H42" s="1"/>
      <x:c r="I42" s="1"/>
      <x:c r="J42" s="1"/>
      <x:c r="K42" s="1"/>
    </x:row>
    <x:row r="43">
      <x:c r="A43" s="1"/>
      <x:c r="B43" s="1"/>
      <x:c r="C43" s="1"/>
      <x:c r="D43" s="1"/>
      <x:c r="E43" s="1"/>
      <x:c r="F43" s="1"/>
      <x:c r="G43" s="1"/>
      <x:c r="H43" s="1"/>
      <x:c r="I43" s="1"/>
      <x:c r="J43" s="1"/>
      <x:c r="K43" s="1"/>
    </x:row>
    <x:row r="44">
      <x:c r="A44" s="1"/>
      <x:c r="B44" s="1"/>
      <x:c r="C44" s="1"/>
      <x:c r="D44" s="1"/>
      <x:c r="E44" s="1"/>
      <x:c r="F44" s="1"/>
      <x:c r="G44" s="1"/>
      <x:c r="H44" s="1"/>
      <x:c r="I44" s="1"/>
      <x:c r="J44" s="1"/>
      <x:c r="K44" s="1"/>
    </x:row>
    <x:row r="45">
      <x:c r="A45" s="1"/>
      <x:c r="B45" s="1"/>
      <x:c r="C45" s="1"/>
      <x:c r="D45" s="1"/>
      <x:c r="E45" s="1"/>
      <x:c r="F45" s="1"/>
      <x:c r="G45" s="1"/>
      <x:c r="H45" s="1"/>
      <x:c r="I45" s="1"/>
      <x:c r="J45" s="1"/>
      <x:c r="K45" s="1"/>
    </x:row>
    <x:row r="46">
      <x:c r="A46" s="1"/>
      <x:c r="B46" s="1"/>
      <x:c r="C46" s="1"/>
      <x:c r="D46" s="1"/>
      <x:c r="E46" s="1"/>
      <x:c r="F46" s="1"/>
      <x:c r="G46" s="1"/>
      <x:c r="H46" s="1"/>
      <x:c r="I46" s="1"/>
      <x:c r="J46" s="1"/>
      <x:c r="K46" s="1"/>
    </x:row>
    <x:row r="47">
      <x:c r="A47" s="1"/>
      <x:c r="B47" s="1"/>
      <x:c r="C47" s="1"/>
      <x:c r="D47" s="1"/>
      <x:c r="E47" s="1"/>
      <x:c r="F47" s="1"/>
      <x:c r="G47" s="1"/>
      <x:c r="H47" s="1"/>
      <x:c r="I47" s="1"/>
      <x:c r="J47" s="1"/>
      <x:c r="K47" s="1"/>
    </x:row>
    <x:row r="48">
      <x:c r="A48" s="1"/>
      <x:c r="B48" s="1"/>
      <x:c r="C48" s="1"/>
      <x:c r="D48" s="1"/>
      <x:c r="E48" s="1"/>
      <x:c r="F48" s="1"/>
      <x:c r="G48" s="1"/>
      <x:c r="H48" s="1"/>
      <x:c r="I48" s="1"/>
      <x:c r="J48" s="1"/>
      <x:c r="K48" s="1"/>
    </x:row>
    <x:row r="49">
      <x:c r="A49" s="1"/>
      <x:c r="B49" s="1"/>
      <x:c r="C49" s="1"/>
      <x:c r="D49" s="1"/>
      <x:c r="E49" s="1"/>
      <x:c r="F49" s="1"/>
      <x:c r="G49" s="1"/>
      <x:c r="H49" s="1"/>
      <x:c r="I49" s="1"/>
      <x:c r="J49" s="1"/>
      <x:c r="K49" s="1"/>
    </x:row>
    <x:row r="50">
      <x:c r="A50" s="1"/>
      <x:c r="B50" s="1"/>
      <x:c r="C50" s="1"/>
      <x:c r="D50" s="1"/>
      <x:c r="E50" s="1"/>
      <x:c r="F50" s="1"/>
      <x:c r="G50" s="1"/>
      <x:c r="H50" s="1"/>
      <x:c r="I50" s="1"/>
      <x:c r="J50" s="1"/>
      <x:c r="K50" s="1"/>
    </x:row>
    <x:row r="51">
      <x:c r="A51" s="1"/>
      <x:c r="B51" s="1"/>
      <x:c r="C51" s="1"/>
      <x:c r="D51" s="1"/>
      <x:c r="E51" s="1"/>
      <x:c r="F51" s="1"/>
      <x:c r="G51" s="1"/>
      <x:c r="H51" s="1"/>
      <x:c r="I51" s="1"/>
      <x:c r="J51" s="1"/>
      <x:c r="K51" s="1"/>
    </x:row>
    <x:row r="52">
      <x:c r="A52" s="1"/>
      <x:c r="B52" s="1"/>
      <x:c r="C52" s="1"/>
      <x:c r="D52" s="1"/>
      <x:c r="E52" s="1"/>
      <x:c r="F52" s="1"/>
      <x:c r="G52" s="1"/>
      <x:c r="H52" s="1"/>
      <x:c r="I52" s="1"/>
      <x:c r="J52" s="1"/>
      <x:c r="K52" s="1"/>
    </x:row>
    <x:row r="53">
      <x:c r="A53" s="1"/>
      <x:c r="B53" s="1"/>
      <x:c r="C53" s="1"/>
      <x:c r="D53" s="1"/>
      <x:c r="E53" s="1"/>
      <x:c r="F53" s="1"/>
      <x:c r="G53" s="1"/>
      <x:c r="H53" s="1"/>
      <x:c r="I53" s="1"/>
      <x:c r="J53" s="1"/>
      <x:c r="K53" s="1"/>
    </x:row>
    <x:row r="54">
      <x:c r="A54" s="1"/>
      <x:c r="B54" s="1"/>
      <x:c r="C54" s="1"/>
      <x:c r="D54" s="1"/>
      <x:c r="E54" s="1"/>
      <x:c r="F54" s="1"/>
      <x:c r="G54" s="1"/>
      <x:c r="H54" s="1"/>
      <x:c r="I54" s="1"/>
      <x:c r="J54" s="1"/>
      <x:c r="K54" s="1"/>
    </x:row>
    <x:row r="55">
      <x:c r="A55" s="1"/>
      <x:c r="B55" s="1"/>
      <x:c r="C55" s="1"/>
      <x:c r="D55" s="1"/>
      <x:c r="E55" s="1"/>
      <x:c r="F55" s="1"/>
      <x:c r="G55" s="1"/>
      <x:c r="H55" s="1"/>
      <x:c r="I55" s="1"/>
      <x:c r="J55" s="1"/>
      <x:c r="K55" s="1"/>
    </x:row>
    <x:row r="56">
      <x:c r="A56" s="1"/>
      <x:c r="B56" s="1"/>
      <x:c r="C56" s="1"/>
      <x:c r="D56" s="1"/>
      <x:c r="E56" s="1"/>
      <x:c r="F56" s="1"/>
      <x:c r="G56" s="1"/>
      <x:c r="H56" s="1"/>
      <x:c r="I56" s="1"/>
      <x:c r="J56" s="1"/>
      <x:c r="K56" s="1"/>
    </x:row>
    <x:row r="57">
      <x:c r="A57" s="1"/>
      <x:c r="B57" s="1"/>
      <x:c r="C57" s="1"/>
      <x:c r="D57" s="1"/>
      <x:c r="E57" s="1"/>
      <x:c r="F57" s="1"/>
      <x:c r="G57" s="1"/>
      <x:c r="H57" s="1"/>
      <x:c r="I57" s="1"/>
      <x:c r="J57" s="1"/>
      <x:c r="K57" s="1"/>
    </x:row>
    <x:row r="58">
      <x:c r="A58" s="1"/>
      <x:c r="B58" s="1"/>
      <x:c r="C58" s="1"/>
      <x:c r="D58" s="1"/>
      <x:c r="E58" s="1"/>
      <x:c r="F58" s="1"/>
      <x:c r="G58" s="1"/>
      <x:c r="H58" s="1"/>
      <x:c r="I58" s="1"/>
      <x:c r="J58" s="1"/>
      <x:c r="K58" s="1"/>
    </x:row>
    <x:row r="59">
      <x:c r="A59" s="1"/>
      <x:c r="B59" s="1"/>
      <x:c r="C59" s="1"/>
      <x:c r="D59" s="1"/>
      <x:c r="E59" s="1"/>
      <x:c r="F59" s="1"/>
      <x:c r="G59" s="1"/>
      <x:c r="H59" s="1"/>
      <x:c r="I59" s="1"/>
      <x:c r="J59" s="1"/>
      <x:c r="K59" s="1"/>
    </x:row>
    <x:row r="60">
      <x:c r="A60" s="1"/>
      <x:c r="B60" s="1"/>
      <x:c r="C60" s="1"/>
      <x:c r="D60" s="1"/>
      <x:c r="E60" s="1"/>
      <x:c r="F60" s="1"/>
      <x:c r="G60" s="1"/>
      <x:c r="H60" s="1"/>
      <x:c r="I60" s="1"/>
      <x:c r="J60" s="1"/>
      <x:c r="K60" s="1"/>
    </x:row>
    <x:row r="61">
      <x:c r="A61" s="1"/>
      <x:c r="B61" s="1"/>
      <x:c r="C61" s="1"/>
      <x:c r="D61" s="1"/>
      <x:c r="E61" s="1"/>
      <x:c r="F61" s="1"/>
      <x:c r="G61" s="1"/>
      <x:c r="H61" s="1"/>
      <x:c r="I61" s="1"/>
      <x:c r="J61" s="1"/>
      <x:c r="K61" s="1"/>
    </x:row>
    <x:row r="62">
      <x:c r="A62" s="1"/>
      <x:c r="B62" s="1"/>
      <x:c r="C62" s="1"/>
      <x:c r="D62" s="1"/>
      <x:c r="E62" s="1"/>
      <x:c r="F62" s="1"/>
      <x:c r="G62" s="1"/>
      <x:c r="H62" s="1"/>
      <x:c r="I62" s="1"/>
      <x:c r="J62" s="1"/>
      <x:c r="K62" s="1"/>
    </x:row>
    <x:row r="63">
      <x:c r="A63" s="1"/>
      <x:c r="B63" s="1"/>
      <x:c r="C63" s="1"/>
      <x:c r="D63" s="1"/>
      <x:c r="E63" s="1"/>
      <x:c r="F63" s="1"/>
      <x:c r="G63" s="1"/>
      <x:c r="H63" s="1"/>
      <x:c r="I63" s="1"/>
      <x:c r="J63" s="1"/>
      <x:c r="K63" s="1"/>
    </x:row>
    <x:row r="64">
      <x:c r="A64" s="1"/>
      <x:c r="B64" s="1"/>
      <x:c r="C64" s="1"/>
      <x:c r="D64" s="1"/>
      <x:c r="E64" s="1"/>
      <x:c r="F64" s="1"/>
      <x:c r="G64" s="1"/>
      <x:c r="H64" s="1"/>
      <x:c r="I64" s="1"/>
      <x:c r="J64" s="1"/>
      <x:c r="K64" s="1"/>
    </x:row>
    <x:row r="65">
      <x:c r="A65" s="1"/>
      <x:c r="B65" s="1"/>
      <x:c r="C65" s="1"/>
      <x:c r="D65" s="1"/>
      <x:c r="E65" s="1"/>
      <x:c r="F65" s="1"/>
      <x:c r="G65" s="1"/>
      <x:c r="H65" s="1"/>
      <x:c r="I65" s="1"/>
      <x:c r="J65" s="1"/>
      <x:c r="K65" s="1"/>
    </x:row>
    <x:row r="66">
      <x:c r="A66" s="1"/>
      <x:c r="B66" s="1"/>
      <x:c r="C66" s="1"/>
      <x:c r="D66" s="1"/>
      <x:c r="E66" s="1"/>
      <x:c r="F66" s="1"/>
      <x:c r="G66" s="1"/>
      <x:c r="H66" s="1"/>
      <x:c r="I66" s="1"/>
      <x:c r="J66" s="1"/>
      <x:c r="K66" s="1"/>
    </x:row>
    <x:row r="67">
      <x:c r="A67" s="1"/>
      <x:c r="B67" s="1"/>
      <x:c r="C67" s="1"/>
      <x:c r="D67" s="1"/>
      <x:c r="E67" s="1"/>
      <x:c r="F67" s="1"/>
      <x:c r="G67" s="1"/>
      <x:c r="H67" s="1"/>
      <x:c r="I67" s="1"/>
      <x:c r="J67" s="1"/>
      <x:c r="K67" s="1"/>
    </x:row>
    <x:row r="68">
      <x:c r="A68" s="1"/>
      <x:c r="B68" s="1"/>
      <x:c r="C68" s="1"/>
      <x:c r="D68" s="1"/>
      <x:c r="E68" s="1"/>
      <x:c r="F68" s="1"/>
      <x:c r="G68" s="1"/>
      <x:c r="H68" s="1"/>
      <x:c r="I68" s="1"/>
      <x:c r="J68" s="1"/>
      <x:c r="K68" s="1"/>
    </x:row>
    <x:row r="69">
      <x:c r="A69" s="1"/>
      <x:c r="B69" s="1"/>
      <x:c r="C69" s="1"/>
      <x:c r="D69" s="1"/>
      <x:c r="E69" s="1"/>
      <x:c r="F69" s="1"/>
      <x:c r="G69" s="1"/>
      <x:c r="H69" s="1"/>
      <x:c r="I69" s="1"/>
      <x:c r="J69" s="1"/>
      <x:c r="K69" s="1"/>
    </x:row>
    <x:row r="70">
      <x:c r="A70" s="1"/>
      <x:c r="B70" s="1"/>
      <x:c r="C70" s="1"/>
      <x:c r="D70" s="1"/>
      <x:c r="E70" s="1"/>
      <x:c r="F70" s="1"/>
      <x:c r="G70" s="1"/>
      <x:c r="H70" s="1"/>
      <x:c r="I70" s="1"/>
      <x:c r="J70" s="1"/>
      <x:c r="K70" s="1"/>
    </x:row>
    <x:row r="71">
      <x:c r="A71" s="1"/>
      <x:c r="B71" s="1"/>
      <x:c r="C71" s="1"/>
      <x:c r="D71" s="1"/>
      <x:c r="E71" s="1"/>
      <x:c r="F71" s="1"/>
      <x:c r="G71" s="1"/>
      <x:c r="H71" s="1"/>
      <x:c r="I71" s="1"/>
      <x:c r="J71" s="1"/>
      <x:c r="K71" s="1"/>
    </x:row>
    <x:row r="72">
      <x:c r="A72" s="1"/>
      <x:c r="B72" s="1"/>
      <x:c r="C72" s="1"/>
      <x:c r="D72" s="1"/>
      <x:c r="E72" s="1"/>
      <x:c r="F72" s="1"/>
      <x:c r="G72" s="1"/>
      <x:c r="H72" s="1"/>
      <x:c r="I72" s="1"/>
      <x:c r="J72" s="1"/>
      <x:c r="K72" s="1"/>
    </x:row>
    <x:row r="73">
      <x:c r="A73" s="1"/>
      <x:c r="B73" s="1"/>
      <x:c r="C73" s="1"/>
      <x:c r="D73" s="1"/>
      <x:c r="E73" s="1"/>
      <x:c r="F73" s="1"/>
      <x:c r="G73" s="1"/>
      <x:c r="H73" s="1"/>
      <x:c r="I73" s="1"/>
      <x:c r="J73" s="1"/>
      <x:c r="K73" s="1"/>
    </x:row>
    <x:row r="74">
      <x:c r="A74" s="1"/>
      <x:c r="B74" s="1"/>
      <x:c r="C74" s="1"/>
      <x:c r="D74" s="1"/>
      <x:c r="E74" s="1"/>
      <x:c r="F74" s="1"/>
      <x:c r="G74" s="1"/>
      <x:c r="H74" s="1"/>
      <x:c r="I74" s="1"/>
      <x:c r="J74" s="1"/>
      <x:c r="K74" s="1"/>
    </x:row>
    <x:row r="75">
      <x:c r="A75" s="1"/>
      <x:c r="B75" s="1"/>
      <x:c r="C75" s="1"/>
      <x:c r="D75" s="1"/>
      <x:c r="E75" s="1"/>
      <x:c r="F75" s="1"/>
      <x:c r="G75" s="1"/>
      <x:c r="H75" s="1"/>
      <x:c r="I75" s="1"/>
      <x:c r="J75" s="1"/>
      <x:c r="K75" s="1"/>
    </x:row>
    <x:row r="76">
      <x:c r="A76" s="1"/>
      <x:c r="B76" s="1"/>
      <x:c r="C76" s="1"/>
      <x:c r="D76" s="1"/>
      <x:c r="E76" s="1"/>
      <x:c r="F76" s="1"/>
      <x:c r="G76" s="1"/>
      <x:c r="H76" s="1"/>
      <x:c r="I76" s="1"/>
      <x:c r="J76" s="1"/>
      <x:c r="K76" s="1"/>
    </x:row>
    <x:row r="77">
      <x:c r="A77" s="1"/>
      <x:c r="B77" s="1"/>
      <x:c r="C77" s="1"/>
      <x:c r="D77" s="1"/>
      <x:c r="E77" s="1"/>
      <x:c r="F77" s="1"/>
      <x:c r="G77" s="1"/>
      <x:c r="H77" s="1"/>
      <x:c r="I77" s="1"/>
      <x:c r="J77" s="1"/>
      <x:c r="K77" s="1"/>
    </x:row>
    <x:row r="78">
      <x:c r="A78" s="1"/>
      <x:c r="B78" s="1"/>
      <x:c r="C78" s="1"/>
      <x:c r="D78" s="1"/>
      <x:c r="E78" s="1"/>
      <x:c r="F78" s="1"/>
      <x:c r="G78" s="1"/>
      <x:c r="H78" s="1"/>
      <x:c r="I78" s="1"/>
      <x:c r="J78" s="1"/>
      <x:c r="K78" s="1"/>
    </x:row>
    <x:row r="79">
      <x:c r="A79" s="1"/>
      <x:c r="B79" s="1"/>
      <x:c r="C79" s="1"/>
      <x:c r="D79" s="1"/>
      <x:c r="E79" s="1"/>
      <x:c r="F79" s="1"/>
      <x:c r="G79" s="1"/>
      <x:c r="H79" s="1"/>
      <x:c r="I79" s="1"/>
      <x:c r="J79" s="1"/>
      <x:c r="K79" s="1"/>
    </x:row>
    <x:row r="80">
      <x:c r="A80" s="1"/>
      <x:c r="B80" s="1"/>
      <x:c r="C80" s="1"/>
      <x:c r="D80" s="1"/>
      <x:c r="E80" s="1"/>
      <x:c r="F80" s="1"/>
      <x:c r="G80" s="1"/>
      <x:c r="H80" s="1"/>
      <x:c r="I80" s="1"/>
      <x:c r="J80" s="1"/>
      <x:c r="K80" s="1"/>
    </x:row>
    <x:row r="81">
      <x:c r="A81" s="1"/>
      <x:c r="B81" s="1"/>
      <x:c r="C81" s="1"/>
      <x:c r="D81" s="1"/>
      <x:c r="E81" s="1"/>
      <x:c r="F81" s="1"/>
      <x:c r="G81" s="1"/>
      <x:c r="H81" s="1"/>
      <x:c r="I81" s="1"/>
      <x:c r="J81" s="1"/>
      <x:c r="K81" s="1"/>
    </x:row>
    <x:row r="82">
      <x:c r="A82" s="1"/>
      <x:c r="B82" s="1"/>
      <x:c r="C82" s="1"/>
      <x:c r="D82" s="1"/>
      <x:c r="E82" s="1"/>
      <x:c r="F82" s="1"/>
      <x:c r="G82" s="1"/>
      <x:c r="H82" s="1"/>
      <x:c r="I82" s="1"/>
      <x:c r="J82" s="1"/>
      <x:c r="K82" s="1"/>
    </x:row>
    <x:row r="83">
      <x:c r="A83" s="1"/>
      <x:c r="B83" s="1"/>
      <x:c r="C83" s="1"/>
      <x:c r="D83" s="1"/>
      <x:c r="E83" s="1"/>
      <x:c r="F83" s="1"/>
      <x:c r="G83" s="1"/>
      <x:c r="H83" s="1"/>
      <x:c r="I83" s="1"/>
      <x:c r="J83" s="1"/>
      <x:c r="K83" s="1"/>
    </x:row>
    <x:row r="84">
      <x:c r="A84" s="1"/>
      <x:c r="B84" s="1"/>
      <x:c r="C84" s="1"/>
      <x:c r="D84" s="1"/>
      <x:c r="E84" s="1"/>
      <x:c r="F84" s="1"/>
      <x:c r="G84" s="1"/>
      <x:c r="H84" s="1"/>
      <x:c r="I84" s="1"/>
      <x:c r="J84" s="1"/>
      <x:c r="K84" s="1"/>
    </x:row>
    <x:row r="85">
      <x:c r="A85" s="1"/>
      <x:c r="B85" s="1"/>
      <x:c r="C85" s="1"/>
      <x:c r="D85" s="1"/>
      <x:c r="E85" s="1"/>
      <x:c r="F85" s="1"/>
      <x:c r="G85" s="1"/>
      <x:c r="H85" s="1"/>
      <x:c r="I85" s="1"/>
      <x:c r="J85" s="1"/>
      <x:c r="K85" s="1"/>
    </x:row>
    <x:row r="86">
      <x:c r="A86" s="1"/>
      <x:c r="B86" s="1"/>
      <x:c r="C86" s="1"/>
      <x:c r="D86" s="1"/>
      <x:c r="E86" s="1"/>
      <x:c r="F86" s="1"/>
      <x:c r="G86" s="1"/>
      <x:c r="H86" s="1"/>
      <x:c r="I86" s="1"/>
      <x:c r="J86" s="1"/>
      <x:c r="K86" s="1"/>
    </x:row>
    <x:row r="87">
      <x:c r="A87" s="1"/>
      <x:c r="B87" s="1"/>
      <x:c r="C87" s="1"/>
      <x:c r="D87" s="1"/>
      <x:c r="E87" s="1"/>
      <x:c r="F87" s="1"/>
      <x:c r="G87" s="1"/>
      <x:c r="H87" s="1"/>
      <x:c r="I87" s="1"/>
      <x:c r="J87" s="1"/>
      <x:c r="K87" s="1"/>
    </x:row>
    <x:row r="88">
      <x:c r="A88" s="1"/>
      <x:c r="B88" s="1"/>
      <x:c r="C88" s="1"/>
      <x:c r="D88" s="1"/>
      <x:c r="E88" s="1"/>
      <x:c r="F88" s="1"/>
      <x:c r="G88" s="1"/>
      <x:c r="H88" s="1"/>
      <x:c r="I88" s="1"/>
      <x:c r="J88" s="1"/>
      <x:c r="K88" s="1"/>
    </x:row>
    <x:row r="89">
      <x:c r="A89" s="1"/>
      <x:c r="B89" s="1"/>
      <x:c r="C89" s="1"/>
      <x:c r="D89" s="1"/>
      <x:c r="E89" s="1"/>
      <x:c r="F89" s="1"/>
      <x:c r="G89" s="1"/>
      <x:c r="H89" s="1"/>
      <x:c r="I89" s="1"/>
      <x:c r="J89" s="1"/>
      <x:c r="K89" s="1"/>
    </x:row>
    <x:row r="90">
      <x:c r="A90" s="1"/>
      <x:c r="B90" s="1"/>
      <x:c r="C90" s="1"/>
      <x:c r="D90" s="1"/>
      <x:c r="E90" s="1"/>
      <x:c r="F90" s="1"/>
      <x:c r="G90" s="1"/>
      <x:c r="H90" s="1"/>
      <x:c r="I90" s="1"/>
      <x:c r="J90" s="1"/>
      <x:c r="K90" s="1"/>
    </x:row>
    <x:row r="91">
      <x:c r="A91" s="1"/>
      <x:c r="B91" s="1"/>
      <x:c r="C91" s="1"/>
      <x:c r="D91" s="1"/>
      <x:c r="E91" s="1"/>
      <x:c r="F91" s="1"/>
      <x:c r="G91" s="1"/>
      <x:c r="H91" s="1"/>
      <x:c r="I91" s="1"/>
      <x:c r="J91" s="1"/>
      <x:c r="K91" s="1"/>
    </x:row>
    <x:row r="92">
      <x:c r="A92" s="1"/>
      <x:c r="B92" s="1"/>
      <x:c r="C92" s="1"/>
      <x:c r="D92" s="1"/>
      <x:c r="E92" s="1"/>
      <x:c r="F92" s="1"/>
      <x:c r="G92" s="1"/>
      <x:c r="H92" s="1"/>
      <x:c r="I92" s="1"/>
      <x:c r="J92" s="1"/>
      <x:c r="K92" s="1"/>
    </x:row>
    <x:row r="93">
      <x:c r="A93" s="1"/>
      <x:c r="B93" s="1"/>
      <x:c r="C93" s="1"/>
      <x:c r="D93" s="1"/>
      <x:c r="E93" s="1"/>
      <x:c r="F93" s="1"/>
      <x:c r="G93" s="1"/>
      <x:c r="H93" s="1"/>
      <x:c r="I93" s="1"/>
      <x:c r="J93" s="1"/>
      <x:c r="K93" s="1"/>
    </x:row>
    <x:row r="94">
      <x:c r="A94" s="1"/>
      <x:c r="B94" s="1"/>
      <x:c r="C94" s="1"/>
      <x:c r="D94" s="1"/>
      <x:c r="E94" s="1"/>
      <x:c r="F94" s="1"/>
      <x:c r="G94" s="1"/>
      <x:c r="H94" s="1"/>
      <x:c r="I94" s="1"/>
      <x:c r="J94" s="1"/>
      <x:c r="K94" s="1"/>
    </x:row>
    <x:row r="95">
      <x:c r="A95" s="1"/>
      <x:c r="B95" s="1"/>
      <x:c r="C95" s="1"/>
      <x:c r="D95" s="1"/>
      <x:c r="E95" s="1"/>
      <x:c r="F95" s="1"/>
      <x:c r="G95" s="1"/>
      <x:c r="H95" s="1"/>
      <x:c r="I95" s="1"/>
      <x:c r="J95" s="1"/>
      <x:c r="K95" s="1"/>
    </x:row>
    <x:row r="96">
      <x:c r="A96" s="1"/>
      <x:c r="B96" s="1"/>
      <x:c r="C96" s="1"/>
      <x:c r="D96" s="1"/>
      <x:c r="E96" s="1"/>
      <x:c r="F96" s="1"/>
      <x:c r="G96" s="1"/>
      <x:c r="H96" s="1"/>
      <x:c r="I96" s="1"/>
      <x:c r="J96" s="1"/>
      <x:c r="K96" s="1"/>
    </x:row>
    <x:row r="97">
      <x:c r="A97" s="1"/>
      <x:c r="B97" s="1"/>
      <x:c r="C97" s="1"/>
      <x:c r="D97" s="1"/>
      <x:c r="E97" s="1"/>
      <x:c r="F97" s="1"/>
      <x:c r="G97" s="1"/>
      <x:c r="H97" s="1"/>
      <x:c r="I97" s="1"/>
      <x:c r="J97" s="1"/>
      <x:c r="K97" s="1"/>
    </x:row>
    <x:row r="98">
      <x:c r="A98" s="1"/>
      <x:c r="B98" s="1"/>
      <x:c r="C98" s="1"/>
      <x:c r="D98" s="1"/>
      <x:c r="E98" s="1"/>
      <x:c r="F98" s="1"/>
      <x:c r="G98" s="1"/>
      <x:c r="H98" s="1"/>
      <x:c r="I98" s="1"/>
      <x:c r="J98" s="1"/>
      <x:c r="K98" s="1"/>
    </x:row>
    <x:row r="99">
      <x:c r="A99" s="1"/>
      <x:c r="B99" s="1"/>
      <x:c r="C99" s="1"/>
      <x:c r="D99" s="1"/>
      <x:c r="E99" s="1"/>
      <x:c r="F99" s="1"/>
      <x:c r="G99" s="1"/>
      <x:c r="H99" s="1"/>
      <x:c r="I99" s="1"/>
      <x:c r="J99" s="1"/>
      <x:c r="K99" s="1"/>
    </x:row>
    <x:row r="100">
      <x:c r="A100" s="1"/>
      <x:c r="B100" s="1"/>
      <x:c r="C100" s="1"/>
      <x:c r="D100" s="1"/>
      <x:c r="E100" s="1"/>
      <x:c r="F100" s="1"/>
      <x:c r="G100" s="1"/>
      <x:c r="H100" s="1"/>
      <x:c r="I100" s="1"/>
      <x:c r="J100" s="1"/>
      <x:c r="K100" s="1"/>
    </x:row>
    <x:row r="101">
      <x:c r="A101" s="1"/>
      <x:c r="B101" s="1"/>
      <x:c r="C101" s="1"/>
      <x:c r="D101" s="1"/>
      <x:c r="E101" s="1"/>
      <x:c r="F101" s="1"/>
      <x:c r="G101" s="1"/>
      <x:c r="H101" s="1"/>
      <x:c r="I101" s="1"/>
      <x:c r="J101" s="1"/>
      <x:c r="K101" s="1"/>
    </x:row>
    <x:row r="102">
      <x:c r="A102" s="1"/>
      <x:c r="B102" s="1"/>
      <x:c r="C102" s="1"/>
      <x:c r="D102" s="1"/>
      <x:c r="E102" s="1"/>
      <x:c r="F102" s="1"/>
      <x:c r="G102" s="1"/>
      <x:c r="H102" s="1"/>
      <x:c r="I102" s="1"/>
      <x:c r="J102" s="1"/>
      <x:c r="K102" s="1"/>
    </x:row>
    <x:row r="103">
      <x:c r="A103" s="1"/>
      <x:c r="B103" s="1"/>
      <x:c r="C103" s="1"/>
      <x:c r="D103" s="1"/>
      <x:c r="E103" s="1"/>
      <x:c r="F103" s="1"/>
      <x:c r="G103" s="1"/>
      <x:c r="H103" s="1"/>
      <x:c r="I103" s="1"/>
      <x:c r="J103" s="1"/>
      <x:c r="K103" s="1"/>
    </x:row>
    <x:row r="104">
      <x:c r="A104" s="1"/>
      <x:c r="B104" s="1"/>
      <x:c r="C104" s="1"/>
      <x:c r="D104" s="1"/>
      <x:c r="E104" s="1"/>
      <x:c r="F104" s="1"/>
      <x:c r="G104" s="1"/>
      <x:c r="H104" s="1"/>
      <x:c r="I104" s="1"/>
      <x:c r="J104" s="1"/>
      <x:c r="K104" s="1"/>
    </x:row>
    <x:row r="105">
      <x:c r="A105" s="1"/>
      <x:c r="B105" s="1"/>
      <x:c r="C105" s="1"/>
      <x:c r="D105" s="1"/>
      <x:c r="E105" s="1"/>
      <x:c r="F105" s="1"/>
      <x:c r="G105" s="1"/>
      <x:c r="H105" s="1"/>
      <x:c r="I105" s="1"/>
      <x:c r="J105" s="1"/>
      <x:c r="K105" s="1"/>
    </x:row>
    <x:row r="106">
      <x:c r="A106" s="1"/>
      <x:c r="B106" s="1"/>
      <x:c r="C106" s="1"/>
      <x:c r="D106" s="1"/>
      <x:c r="E106" s="1"/>
      <x:c r="F106" s="1"/>
      <x:c r="G106" s="1"/>
      <x:c r="H106" s="1"/>
      <x:c r="I106" s="1"/>
      <x:c r="J106" s="1"/>
      <x:c r="K106" s="1"/>
    </x:row>
    <x:row r="107">
      <x:c r="A107" s="1"/>
      <x:c r="B107" s="1"/>
      <x:c r="C107" s="1"/>
      <x:c r="D107" s="1"/>
      <x:c r="E107" s="1"/>
      <x:c r="F107" s="1"/>
      <x:c r="G107" s="1"/>
      <x:c r="H107" s="1"/>
      <x:c r="I107" s="1"/>
      <x:c r="J107" s="1"/>
      <x:c r="K107" s="1"/>
    </x:row>
    <x:row r="108">
      <x:c r="A108" s="1"/>
      <x:c r="B108" s="1"/>
      <x:c r="C108" s="1"/>
      <x:c r="D108" s="1"/>
      <x:c r="E108" s="1"/>
      <x:c r="F108" s="1"/>
      <x:c r="G108" s="1"/>
      <x:c r="H108" s="1"/>
      <x:c r="I108" s="1"/>
      <x:c r="J108" s="1"/>
      <x:c r="K108" s="1"/>
    </x:row>
    <x:row r="109">
      <x:c r="A109" s="1"/>
      <x:c r="B109" s="1"/>
      <x:c r="C109" s="1"/>
      <x:c r="D109" s="1"/>
      <x:c r="E109" s="1"/>
      <x:c r="F109" s="1"/>
      <x:c r="G109" s="1"/>
      <x:c r="H109" s="1"/>
      <x:c r="I109" s="1"/>
      <x:c r="J109" s="1"/>
      <x:c r="K109" s="1"/>
    </x:row>
    <x:row r="110">
      <x:c r="A110" s="1"/>
      <x:c r="B110" s="1"/>
      <x:c r="C110" s="1"/>
      <x:c r="D110" s="1"/>
      <x:c r="E110" s="1"/>
      <x:c r="F110" s="1"/>
      <x:c r="G110" s="1"/>
      <x:c r="H110" s="1"/>
      <x:c r="I110" s="1"/>
      <x:c r="J110" s="1"/>
      <x:c r="K110" s="1"/>
    </x:row>
    <x:row r="111">
      <x:c r="A111" s="1"/>
      <x:c r="B111" s="1"/>
      <x:c r="C111" s="1"/>
      <x:c r="D111" s="1"/>
      <x:c r="E111" s="1"/>
      <x:c r="F111" s="1"/>
      <x:c r="G111" s="1"/>
      <x:c r="H111" s="1"/>
      <x:c r="I111" s="1"/>
      <x:c r="J111" s="1"/>
      <x:c r="K111" s="1"/>
    </x:row>
    <x:row r="112">
      <x:c r="A112" s="1"/>
      <x:c r="B112" s="1"/>
      <x:c r="C112" s="1"/>
      <x:c r="D112" s="1"/>
      <x:c r="E112" s="1"/>
      <x:c r="F112" s="1"/>
      <x:c r="G112" s="1"/>
      <x:c r="H112" s="1"/>
      <x:c r="I112" s="1"/>
      <x:c r="J112" s="1"/>
      <x:c r="K112" s="1"/>
    </x:row>
    <x:row r="113">
      <x:c r="A113" s="1"/>
      <x:c r="B113" s="1"/>
      <x:c r="C113" s="1"/>
      <x:c r="D113" s="1"/>
      <x:c r="E113" s="1"/>
      <x:c r="F113" s="1"/>
      <x:c r="G113" s="1"/>
      <x:c r="H113" s="1"/>
      <x:c r="I113" s="1"/>
      <x:c r="J113" s="1"/>
      <x:c r="K113" s="1"/>
    </x:row>
    <x:row r="114">
      <x:c r="A114" s="1"/>
      <x:c r="B114" s="1"/>
      <x:c r="C114" s="1"/>
      <x:c r="D114" s="1"/>
      <x:c r="E114" s="1"/>
      <x:c r="F114" s="1"/>
      <x:c r="G114" s="1"/>
      <x:c r="H114" s="1"/>
      <x:c r="I114" s="1"/>
      <x:c r="J114" s="1"/>
      <x:c r="K114" s="1"/>
    </x:row>
  </x:sheetData>
  <x:mergeCells>
    <x:mergeCell ref="A1:H1"/>
    <x:mergeCell ref="A2:H2"/>
    <x:mergeCell ref="C4:E4"/>
    <x:mergeCell ref="A8:C8"/>
    <x:mergeCell ref="D8:F8"/>
    <x:mergeCell ref="G8:I8"/>
    <x:mergeCell ref="A9:C9"/>
    <x:mergeCell ref="D9:F9"/>
    <x:mergeCell ref="G9:I9"/>
    <x:mergeCell ref="A10:K10"/>
    <x:mergeCell ref="A11:K11"/>
  </x:mergeCells>
  <x:dataValidations count="1">
    <x:dataValidation type="list" sqref="D13:D25">
      <x:formula1>"Перевірено"</x:formula1>
    </x:dataValidation>
  </x:dataValidations>
  <x:pageMargins left="0.7" right="0.7" top="0.75" bottom="0.75" header="0.3" footer="0.3"/>
  <x:drawing xmlns:r="http://schemas.openxmlformats.org/officeDocument/2006/relationships" r:id="R0358b9fd77db494e"/>
</x:worksheet>
</file>

<file path=xl/worksheets/sheet2.xml><?xml version="1.0" encoding="utf-8"?>
<x:worksheet xmlns:x="http://schemas.openxmlformats.org/spreadsheetml/2006/main">
  <x:sheetViews>
    <x:sheetView showGridLines="0" workbookViewId="0">
      <x:pane xSplit="1" ySplit="12" topLeftCell="B13" activePane="bottomRight" state="frozen"/>
    </x:sheetView>
  </x:sheetViews>
  <x:sheetFormatPr defaultRowHeight="15"/>
  <x:cols>
    <x:col min="1" max="1" width="18.1299991607666" hidden="0" customWidth="1"/>
    <x:col min="2" max="2" width="19.3799991607666" hidden="0" customWidth="1"/>
    <x:col min="3" max="3" width="20.6299991607666" hidden="0" customWidth="1"/>
    <x:col min="4" max="4" width="26.25" hidden="0" customWidth="1"/>
    <x:col min="5" max="5" width="20" hidden="0" customWidth="1"/>
    <x:col min="6" max="6" width="30.6299991607666" hidden="0" customWidth="1"/>
    <x:col min="7" max="7" width="30.6299991607666" hidden="0" customWidth="1"/>
  </x:cols>
  <x:sheetData>
    <x:row r="1">
      <x:c r="A1" s="2" t="str">
        <x:v>Очікувані операції</x:v>
      </x:c>
      <x:c r="B1" s="2"/>
      <x:c r="C1" s="2"/>
      <x:c r="D1" s="2"/>
      <x:c r="E1" s="2"/>
      <x:c r="F1" s="2"/>
      <x:c r="G1" s="2"/>
      <x:c r="H1" s="2"/>
    </x:row>
    <x:row r="2">
      <x:c r="A2" s="3" t="str">
        <x:v>ПРИКЛАД: усі суми та операції вигадані.</x:v>
      </x:c>
      <x:c r="B2" s="3"/>
      <x:c r="C2" s="3"/>
      <x:c r="D2" s="3"/>
      <x:c r="E2" s="3"/>
      <x:c r="F2" s="3"/>
      <x:c r="G2" s="3"/>
      <x:c r="H2" s="3"/>
    </x:row>
    <x:row r="3">
      <x:c r="A3" s="1"/>
      <x:c r="B3" s="1"/>
      <x:c r="C3" s="1"/>
      <x:c r="D3" s="1"/>
      <x:c r="E3" s="1"/>
      <x:c r="F3" s="1"/>
      <x:c r="G3" s="1"/>
    </x:row>
    <x:row r="4">
      <x:c r="A4" s="1" t="str">
        <x:v>Одна операція на рядок, дата у 91-денному горизонті. Не вносьте реквізити та імена клієнтів.</x:v>
      </x:c>
      <x:c r="B4" s="1"/>
      <x:c r="C4" s="1"/>
      <x:c r="D4" s="1"/>
      <x:c r="E4" s="1"/>
      <x:c r="F4" s="1"/>
      <x:c r="G4" s="1"/>
    </x:row>
    <x:row r="5">
      <x:c r="A5" s="1" t="str">
        <x:v>Операції лише прогнозні; не додавайте повторно те, що вже враховано у стартовому залишку.</x:v>
      </x:c>
      <x:c r="B5" s="1"/>
      <x:c r="C5" s="1"/>
      <x:c r="D5" s="1"/>
      <x:c r="E5" s="1"/>
      <x:c r="F5" s="1"/>
      <x:c r="G5" s="1"/>
    </x:row>
    <x:row r="6">
      <x:c r="A6" s="1" t="str">
        <x:v>Після зміни операцій або початкової дати повторно перевірте всі позначки повноти тижнів вручну.</x:v>
      </x:c>
      <x:c r="B6" s="1"/>
      <x:c r="C6" s="1"/>
      <x:c r="D6" s="1"/>
      <x:c r="E6" s="1"/>
      <x:c r="F6" s="1"/>
      <x:c r="G6" s="1"/>
    </x:row>
    <x:row r="7">
      <x:c r="A7" s="1"/>
      <x:c r="B7" s="1"/>
      <x:c r="C7" s="1"/>
      <x:c r="D7" s="1"/>
      <x:c r="E7" s="1"/>
      <x:c r="F7" s="1"/>
      <x:c r="G7" s="1"/>
    </x:row>
    <x:row r="8">
      <x:c r="A8" s="1"/>
      <x:c r="B8" s="1"/>
      <x:c r="C8" s="1"/>
      <x:c r="D8" s="1"/>
      <x:c r="E8" s="1"/>
      <x:c r="F8" s="1"/>
      <x:c r="G8" s="1"/>
    </x:row>
    <x:row r="9">
      <x:c r="A9" s="1"/>
      <x:c r="B9" s="1"/>
      <x:c r="C9" s="1"/>
      <x:c r="D9" s="1"/>
      <x:c r="E9" s="1"/>
      <x:c r="F9" s="1"/>
      <x:c r="G9" s="1"/>
    </x:row>
    <x:row r="10">
      <x:c r="A10" s="1"/>
      <x:c r="B10" s="1"/>
      <x:c r="C10" s="1"/>
      <x:c r="D10" s="1"/>
      <x:c r="E10" s="1"/>
      <x:c r="F10" s="1"/>
      <x:c r="G10" s="1"/>
    </x:row>
    <x:row r="11">
      <x:c r="A11" s="1"/>
      <x:c r="B11" s="1"/>
      <x:c r="C11" s="1"/>
      <x:c r="D11" s="1"/>
      <x:c r="E11" s="1"/>
      <x:c r="F11" s="1"/>
      <x:c r="G11" s="1"/>
    </x:row>
    <x:row r="12" ht="38" customHeight="1">
      <x:c r="A12" s="10" t="str">
        <x:v>Код</x:v>
      </x:c>
      <x:c r="B12" s="10" t="str">
        <x:v>Очікувана дата</x:v>
      </x:c>
      <x:c r="C12" s="10" t="str">
        <x:v>Напрям</x:v>
      </x:c>
      <x:c r="D12" s="10" t="str">
        <x:v>Стаття</x:v>
      </x:c>
      <x:c r="E12" s="10" t="str">
        <x:v>Сума, грн</x:v>
      </x:c>
      <x:c r="F12" s="10" t="str">
        <x:v>Примітка</x:v>
      </x:c>
      <x:c r="G12" s="10" t="str">
        <x:v>Перевірка полів</x:v>
      </x:c>
    </x:row>
    <x:row r="13" ht="34" customHeight="1">
      <x:c r="A13" s="14" t="str">
        <x:v>CASH-01</x:v>
      </x:c>
      <x:c r="B13" s="18" t="n">
        <x:v>46332</x:v>
      </x:c>
      <x:c r="C13" s="14" t="str">
        <x:v>Надходження</x:v>
      </x:c>
      <x:c r="D13" s="14" t="str">
        <x:v>Оплати клієнтів</x:v>
      </x:c>
      <x:c r="E13" s="19" t="n">
        <x:v>10000</x:v>
      </x:c>
      <x:c r="F13" s="14" t="str">
        <x:v>Умовний прогноз</x:v>
      </x:c>
      <x:c r="G13" s="15" t="str">
        <x:f>IF(COUNTA(A13:F13)=0,"",IF('Календар'!$C$4&lt;&gt;"Готово","Перевірте налаштування",IF(OR(NOT(ISTEXT(A13)),LEN(TRIM(A13))=0),"Вкажіть код",IF(A13&lt;&gt;TRIM(A13),"Приберіть пробіли коду",IF(OR(ISNUMBER(FIND("~",A13)),ISNUMBER(FIND("*",A13)),ISNUMBER(FIND("?",A13)),ISNUMBER(FIND("&lt;",A13)),ISNUMBER(FIND("&gt;",A13)),ISNUMBER(FIND("=",A13))),"Код має спецсимвол",IF(COUNTIF($A$13:$A$112,"="&amp;A13)&gt;1,"Код повторюється",IF(LEN(B13)=0,"Вкажіть дату",IF(AND(LEN(B13)&gt;0,NOT(ISNUMBER(B13))),"Перевірте дату",IF(IF(ISNUMBER(B13),OR(B13&lt;1,B13&gt;2958465,B13&lt;&gt;INT(B13)),FALSE),"Перевірте дату",IF(OR(B13&lt;'Календар'!$B$4,B13&gt;'Календар'!$B$4+90),"Дата поза горизонтом",IF(NOT(OR(C13="Надходження",C13="Платіж")),"Оберіть напрям",IF(OR(NOT(ISTEXT(D13)),LEN(TRIM(D13))=0),"Вкажіть статтю",IF(LEN(E13)=0,"Вкажіть суму",IF(IF(ISNUMBER(E13),OR(E13&lt;=0,E13&gt;1000000000,ROUND(E13,2)&lt;&gt;E13),TRUE),"Перевірте суму","Поля заповнені"))))))))))))))</x:f>
        <x:v>Поля заповнені</x:v>
      </x:c>
    </x:row>
    <x:row r="14" ht="34" customHeight="1">
      <x:c r="A14" s="14" t="str">
        <x:v>CASH-02</x:v>
      </x:c>
      <x:c r="B14" s="18" t="n">
        <x:v>46335</x:v>
      </x:c>
      <x:c r="C14" s="14" t="str">
        <x:v>Платіж</x:v>
      </x:c>
      <x:c r="D14" s="14" t="str">
        <x:v>Оренда</x:v>
      </x:c>
      <x:c r="E14" s="19" t="n">
        <x:v>12000</x:v>
      </x:c>
      <x:c r="F14" s="14" t="str">
        <x:v>Умовний прогноз</x:v>
      </x:c>
      <x:c r="G14" s="15" t="str">
        <x:f>IF(COUNTA(A14:F14)=0,"",IF('Календар'!$C$4&lt;&gt;"Готово","Перевірте налаштування",IF(OR(NOT(ISTEXT(A14)),LEN(TRIM(A14))=0),"Вкажіть код",IF(A14&lt;&gt;TRIM(A14),"Приберіть пробіли коду",IF(OR(ISNUMBER(FIND("~",A14)),ISNUMBER(FIND("*",A14)),ISNUMBER(FIND("?",A14)),ISNUMBER(FIND("&lt;",A14)),ISNUMBER(FIND("&gt;",A14)),ISNUMBER(FIND("=",A14))),"Код має спецсимвол",IF(COUNTIF($A$13:$A$112,"="&amp;A14)&gt;1,"Код повторюється",IF(LEN(B14)=0,"Вкажіть дату",IF(AND(LEN(B14)&gt;0,NOT(ISNUMBER(B14))),"Перевірте дату",IF(IF(ISNUMBER(B14),OR(B14&lt;1,B14&gt;2958465,B14&lt;&gt;INT(B14)),FALSE),"Перевірте дату",IF(OR(B14&lt;'Календар'!$B$4,B14&gt;'Календар'!$B$4+90),"Дата поза горизонтом",IF(NOT(OR(C14="Надходження",C14="Платіж")),"Оберіть напрям",IF(OR(NOT(ISTEXT(D14)),LEN(TRIM(D14))=0),"Вкажіть статтю",IF(LEN(E14)=0,"Вкажіть суму",IF(IF(ISNUMBER(E14),OR(E14&lt;=0,E14&gt;1000000000,ROUND(E14,2)&lt;&gt;E14),TRUE),"Перевірте суму","Поля заповнені"))))))))))))))</x:f>
        <x:v>Поля заповнені</x:v>
      </x:c>
    </x:row>
    <x:row r="15" ht="34" customHeight="1">
      <x:c r="A15" s="14" t="str">
        <x:v>CASH-03</x:v>
      </x:c>
      <x:c r="B15" s="18" t="n">
        <x:v>46339</x:v>
      </x:c>
      <x:c r="C15" s="14" t="str">
        <x:v>Надходження</x:v>
      </x:c>
      <x:c r="D15" s="14" t="str">
        <x:v>Оплати клієнтів</x:v>
      </x:c>
      <x:c r="E15" s="19" t="n">
        <x:v>5000</x:v>
      </x:c>
      <x:c r="F15" s="14" t="str">
        <x:v>Умовний прогноз</x:v>
      </x:c>
      <x:c r="G15" s="15" t="str">
        <x:f>IF(COUNTA(A15:F15)=0,"",IF('Календар'!$C$4&lt;&gt;"Готово","Перевірте налаштування",IF(OR(NOT(ISTEXT(A15)),LEN(TRIM(A15))=0),"Вкажіть код",IF(A15&lt;&gt;TRIM(A15),"Приберіть пробіли коду",IF(OR(ISNUMBER(FIND("~",A15)),ISNUMBER(FIND("*",A15)),ISNUMBER(FIND("?",A15)),ISNUMBER(FIND("&lt;",A15)),ISNUMBER(FIND("&gt;",A15)),ISNUMBER(FIND("=",A15))),"Код має спецсимвол",IF(COUNTIF($A$13:$A$112,"="&amp;A15)&gt;1,"Код повторюється",IF(LEN(B15)=0,"Вкажіть дату",IF(AND(LEN(B15)&gt;0,NOT(ISNUMBER(B15))),"Перевірте дату",IF(IF(ISNUMBER(B15),OR(B15&lt;1,B15&gt;2958465,B15&lt;&gt;INT(B15)),FALSE),"Перевірте дату",IF(OR(B15&lt;'Календар'!$B$4,B15&gt;'Календар'!$B$4+90),"Дата поза горизонтом",IF(NOT(OR(C15="Надходження",C15="Платіж")),"Оберіть напрям",IF(OR(NOT(ISTEXT(D15)),LEN(TRIM(D15))=0),"Вкажіть статтю",IF(LEN(E15)=0,"Вкажіть суму",IF(IF(ISNUMBER(E15),OR(E15&lt;=0,E15&gt;1000000000,ROUND(E15,2)&lt;&gt;E15),TRUE),"Перевірте суму","Поля заповнені"))))))))))))))</x:f>
        <x:v>Поля заповнені</x:v>
      </x:c>
    </x:row>
    <x:row r="16" ht="34" customHeight="1">
      <x:c r="A16" s="14" t="str">
        <x:v>CASH-04</x:v>
      </x:c>
      <x:c r="B16" s="18" t="n">
        <x:v>46342</x:v>
      </x:c>
      <x:c r="C16" s="14" t="str">
        <x:v>Платіж</x:v>
      </x:c>
      <x:c r="D16" s="14" t="str">
        <x:v>Закупівля</x:v>
      </x:c>
      <x:c r="E16" s="19" t="n">
        <x:v>19000</x:v>
      </x:c>
      <x:c r="F16" s="14" t="str">
        <x:v>Умовний прогноз</x:v>
      </x:c>
      <x:c r="G16" s="15" t="str">
        <x:f>IF(COUNTA(A16:F16)=0,"",IF('Календар'!$C$4&lt;&gt;"Готово","Перевірте налаштування",IF(OR(NOT(ISTEXT(A16)),LEN(TRIM(A16))=0),"Вкажіть код",IF(A16&lt;&gt;TRIM(A16),"Приберіть пробіли коду",IF(OR(ISNUMBER(FIND("~",A16)),ISNUMBER(FIND("*",A16)),ISNUMBER(FIND("?",A16)),ISNUMBER(FIND("&lt;",A16)),ISNUMBER(FIND("&gt;",A16)),ISNUMBER(FIND("=",A16))),"Код має спецсимвол",IF(COUNTIF($A$13:$A$112,"="&amp;A16)&gt;1,"Код повторюється",IF(LEN(B16)=0,"Вкажіть дату",IF(AND(LEN(B16)&gt;0,NOT(ISNUMBER(B16))),"Перевірте дату",IF(IF(ISNUMBER(B16),OR(B16&lt;1,B16&gt;2958465,B16&lt;&gt;INT(B16)),FALSE),"Перевірте дату",IF(OR(B16&lt;'Календар'!$B$4,B16&gt;'Календар'!$B$4+90),"Дата поза горизонтом",IF(NOT(OR(C16="Надходження",C16="Платіж")),"Оберіть напрям",IF(OR(NOT(ISTEXT(D16)),LEN(TRIM(D16))=0),"Вкажіть статтю",IF(LEN(E16)=0,"Вкажіть суму",IF(IF(ISNUMBER(E16),OR(E16&lt;=0,E16&gt;1000000000,ROUND(E16,2)&lt;&gt;E16),TRUE),"Перевірте суму","Поля заповнені"))))))))))))))</x:f>
        <x:v>Поля заповнені</x:v>
      </x:c>
    </x:row>
    <x:row r="17" ht="34" customHeight="1">
      <x:c r="A17" s="14" t="str">
        <x:v>CASH-05</x:v>
      </x:c>
      <x:c r="B17" s="18" t="n">
        <x:v>46346</x:v>
      </x:c>
      <x:c r="C17" s="14" t="str">
        <x:v>Надходження</x:v>
      </x:c>
      <x:c r="D17" s="14" t="str">
        <x:v>Оплати клієнтів</x:v>
      </x:c>
      <x:c r="E17" s="19" t="n">
        <x:v>4000</x:v>
      </x:c>
      <x:c r="F17" s="14" t="str">
        <x:v>Умовний прогноз</x:v>
      </x:c>
      <x:c r="G17" s="15" t="str">
        <x:f>IF(COUNTA(A17:F17)=0,"",IF('Календар'!$C$4&lt;&gt;"Готово","Перевірте налаштування",IF(OR(NOT(ISTEXT(A17)),LEN(TRIM(A17))=0),"Вкажіть код",IF(A17&lt;&gt;TRIM(A17),"Приберіть пробіли коду",IF(OR(ISNUMBER(FIND("~",A17)),ISNUMBER(FIND("*",A17)),ISNUMBER(FIND("?",A17)),ISNUMBER(FIND("&lt;",A17)),ISNUMBER(FIND("&gt;",A17)),ISNUMBER(FIND("=",A17))),"Код має спецсимвол",IF(COUNTIF($A$13:$A$112,"="&amp;A17)&gt;1,"Код повторюється",IF(LEN(B17)=0,"Вкажіть дату",IF(AND(LEN(B17)&gt;0,NOT(ISNUMBER(B17))),"Перевірте дату",IF(IF(ISNUMBER(B17),OR(B17&lt;1,B17&gt;2958465,B17&lt;&gt;INT(B17)),FALSE),"Перевірте дату",IF(OR(B17&lt;'Календар'!$B$4,B17&gt;'Календар'!$B$4+90),"Дата поза горизонтом",IF(NOT(OR(C17="Надходження",C17="Платіж")),"Оберіть напрям",IF(OR(NOT(ISTEXT(D17)),LEN(TRIM(D17))=0),"Вкажіть статтю",IF(LEN(E17)=0,"Вкажіть суму",IF(IF(ISNUMBER(E17),OR(E17&lt;=0,E17&gt;1000000000,ROUND(E17,2)&lt;&gt;E17),TRUE),"Перевірте суму","Поля заповнені"))))))))))))))</x:f>
        <x:v>Поля заповнені</x:v>
      </x:c>
    </x:row>
    <x:row r="18" ht="34" customHeight="1">
      <x:c r="A18" s="14" t="str">
        <x:v>CASH-06</x:v>
      </x:c>
      <x:c r="B18" s="18" t="n">
        <x:v>46422</x:v>
      </x:c>
      <x:c r="C18" s="14" t="str">
        <x:v>Платіж</x:v>
      </x:c>
      <x:c r="D18" s="14" t="str">
        <x:v>Податки</x:v>
      </x:c>
      <x:c r="E18" s="19" t="n">
        <x:v>1500</x:v>
      </x:c>
      <x:c r="F18" s="14" t="str">
        <x:v>Умовний прогноз</x:v>
      </x:c>
      <x:c r="G18" s="15" t="str">
        <x:f>IF(COUNTA(A18:F18)=0,"",IF('Календар'!$C$4&lt;&gt;"Готово","Перевірте налаштування",IF(OR(NOT(ISTEXT(A18)),LEN(TRIM(A18))=0),"Вкажіть код",IF(A18&lt;&gt;TRIM(A18),"Приберіть пробіли коду",IF(OR(ISNUMBER(FIND("~",A18)),ISNUMBER(FIND("*",A18)),ISNUMBER(FIND("?",A18)),ISNUMBER(FIND("&lt;",A18)),ISNUMBER(FIND("&gt;",A18)),ISNUMBER(FIND("=",A18))),"Код має спецсимвол",IF(COUNTIF($A$13:$A$112,"="&amp;A18)&gt;1,"Код повторюється",IF(LEN(B18)=0,"Вкажіть дату",IF(AND(LEN(B18)&gt;0,NOT(ISNUMBER(B18))),"Перевірте дату",IF(IF(ISNUMBER(B18),OR(B18&lt;1,B18&gt;2958465,B18&lt;&gt;INT(B18)),FALSE),"Перевірте дату",IF(OR(B18&lt;'Календар'!$B$4,B18&gt;'Календар'!$B$4+90),"Дата поза горизонтом",IF(NOT(OR(C18="Надходження",C18="Платіж")),"Оберіть напрям",IF(OR(NOT(ISTEXT(D18)),LEN(TRIM(D18))=0),"Вкажіть статтю",IF(LEN(E18)=0,"Вкажіть суму",IF(IF(ISNUMBER(E18),OR(E18&lt;=0,E18&gt;1000000000,ROUND(E18,2)&lt;&gt;E18),TRUE),"Перевірте суму","Поля заповнені"))))))))))))))</x:f>
        <x:v>Поля заповнені</x:v>
      </x:c>
    </x:row>
    <x:row r="19" ht="34" customHeight="1">
      <x:c r="A19" s="14"/>
      <x:c r="B19" s="18"/>
      <x:c r="C19" s="14"/>
      <x:c r="D19" s="14"/>
      <x:c r="E19" s="19"/>
      <x:c r="F19" s="14"/>
      <x:c r="G19" s="15" t="str">
        <x:f>IF(COUNTA(A19:F19)=0,"",IF('Календар'!$C$4&lt;&gt;"Готово","Перевірте налаштування",IF(OR(NOT(ISTEXT(A19)),LEN(TRIM(A19))=0),"Вкажіть код",IF(A19&lt;&gt;TRIM(A19),"Приберіть пробіли коду",IF(OR(ISNUMBER(FIND("~",A19)),ISNUMBER(FIND("*",A19)),ISNUMBER(FIND("?",A19)),ISNUMBER(FIND("&lt;",A19)),ISNUMBER(FIND("&gt;",A19)),ISNUMBER(FIND("=",A19))),"Код має спецсимвол",IF(COUNTIF($A$13:$A$112,"="&amp;A19)&gt;1,"Код повторюється",IF(LEN(B19)=0,"Вкажіть дату",IF(AND(LEN(B19)&gt;0,NOT(ISNUMBER(B19))),"Перевірте дату",IF(IF(ISNUMBER(B19),OR(B19&lt;1,B19&gt;2958465,B19&lt;&gt;INT(B19)),FALSE),"Перевірте дату",IF(OR(B19&lt;'Календар'!$B$4,B19&gt;'Календар'!$B$4+90),"Дата поза горизонтом",IF(NOT(OR(C19="Надходження",C19="Платіж")),"Оберіть напрям",IF(OR(NOT(ISTEXT(D19)),LEN(TRIM(D19))=0),"Вкажіть статтю",IF(LEN(E19)=0,"Вкажіть суму",IF(IF(ISNUMBER(E19),OR(E19&lt;=0,E19&gt;1000000000,ROUND(E19,2)&lt;&gt;E19),TRUE),"Перевірте суму","Поля заповнені"))))))))))))))</x:f>
      </x:c>
    </x:row>
    <x:row r="20" ht="34" customHeight="1">
      <x:c r="A20" s="14"/>
      <x:c r="B20" s="18"/>
      <x:c r="C20" s="14"/>
      <x:c r="D20" s="14"/>
      <x:c r="E20" s="19"/>
      <x:c r="F20" s="14"/>
      <x:c r="G20" s="15" t="str">
        <x:f>IF(COUNTA(A20:F20)=0,"",IF('Календар'!$C$4&lt;&gt;"Готово","Перевірте налаштування",IF(OR(NOT(ISTEXT(A20)),LEN(TRIM(A20))=0),"Вкажіть код",IF(A20&lt;&gt;TRIM(A20),"Приберіть пробіли коду",IF(OR(ISNUMBER(FIND("~",A20)),ISNUMBER(FIND("*",A20)),ISNUMBER(FIND("?",A20)),ISNUMBER(FIND("&lt;",A20)),ISNUMBER(FIND("&gt;",A20)),ISNUMBER(FIND("=",A20))),"Код має спецсимвол",IF(COUNTIF($A$13:$A$112,"="&amp;A20)&gt;1,"Код повторюється",IF(LEN(B20)=0,"Вкажіть дату",IF(AND(LEN(B20)&gt;0,NOT(ISNUMBER(B20))),"Перевірте дату",IF(IF(ISNUMBER(B20),OR(B20&lt;1,B20&gt;2958465,B20&lt;&gt;INT(B20)),FALSE),"Перевірте дату",IF(OR(B20&lt;'Календар'!$B$4,B20&gt;'Календар'!$B$4+90),"Дата поза горизонтом",IF(NOT(OR(C20="Надходження",C20="Платіж")),"Оберіть напрям",IF(OR(NOT(ISTEXT(D20)),LEN(TRIM(D20))=0),"Вкажіть статтю",IF(LEN(E20)=0,"Вкажіть суму",IF(IF(ISNUMBER(E20),OR(E20&lt;=0,E20&gt;1000000000,ROUND(E20,2)&lt;&gt;E20),TRUE),"Перевірте суму","Поля заповнені"))))))))))))))</x:f>
      </x:c>
    </x:row>
    <x:row r="21" ht="34" customHeight="1">
      <x:c r="A21" s="14"/>
      <x:c r="B21" s="18"/>
      <x:c r="C21" s="14"/>
      <x:c r="D21" s="14"/>
      <x:c r="E21" s="19"/>
      <x:c r="F21" s="14"/>
      <x:c r="G21" s="15" t="str">
        <x:f>IF(COUNTA(A21:F21)=0,"",IF('Календар'!$C$4&lt;&gt;"Готово","Перевірте налаштування",IF(OR(NOT(ISTEXT(A21)),LEN(TRIM(A21))=0),"Вкажіть код",IF(A21&lt;&gt;TRIM(A21),"Приберіть пробіли коду",IF(OR(ISNUMBER(FIND("~",A21)),ISNUMBER(FIND("*",A21)),ISNUMBER(FIND("?",A21)),ISNUMBER(FIND("&lt;",A21)),ISNUMBER(FIND("&gt;",A21)),ISNUMBER(FIND("=",A21))),"Код має спецсимвол",IF(COUNTIF($A$13:$A$112,"="&amp;A21)&gt;1,"Код повторюється",IF(LEN(B21)=0,"Вкажіть дату",IF(AND(LEN(B21)&gt;0,NOT(ISNUMBER(B21))),"Перевірте дату",IF(IF(ISNUMBER(B21),OR(B21&lt;1,B21&gt;2958465,B21&lt;&gt;INT(B21)),FALSE),"Перевірте дату",IF(OR(B21&lt;'Календар'!$B$4,B21&gt;'Календар'!$B$4+90),"Дата поза горизонтом",IF(NOT(OR(C21="Надходження",C21="Платіж")),"Оберіть напрям",IF(OR(NOT(ISTEXT(D21)),LEN(TRIM(D21))=0),"Вкажіть статтю",IF(LEN(E21)=0,"Вкажіть суму",IF(IF(ISNUMBER(E21),OR(E21&lt;=0,E21&gt;1000000000,ROUND(E21,2)&lt;&gt;E21),TRUE),"Перевірте суму","Поля заповнені"))))))))))))))</x:f>
      </x:c>
    </x:row>
    <x:row r="22" ht="34" customHeight="1">
      <x:c r="A22" s="14"/>
      <x:c r="B22" s="18"/>
      <x:c r="C22" s="14"/>
      <x:c r="D22" s="14"/>
      <x:c r="E22" s="19"/>
      <x:c r="F22" s="14"/>
      <x:c r="G22" s="15" t="str">
        <x:f>IF(COUNTA(A22:F22)=0,"",IF('Календар'!$C$4&lt;&gt;"Готово","Перевірте налаштування",IF(OR(NOT(ISTEXT(A22)),LEN(TRIM(A22))=0),"Вкажіть код",IF(A22&lt;&gt;TRIM(A22),"Приберіть пробіли коду",IF(OR(ISNUMBER(FIND("~",A22)),ISNUMBER(FIND("*",A22)),ISNUMBER(FIND("?",A22)),ISNUMBER(FIND("&lt;",A22)),ISNUMBER(FIND("&gt;",A22)),ISNUMBER(FIND("=",A22))),"Код має спецсимвол",IF(COUNTIF($A$13:$A$112,"="&amp;A22)&gt;1,"Код повторюється",IF(LEN(B22)=0,"Вкажіть дату",IF(AND(LEN(B22)&gt;0,NOT(ISNUMBER(B22))),"Перевірте дату",IF(IF(ISNUMBER(B22),OR(B22&lt;1,B22&gt;2958465,B22&lt;&gt;INT(B22)),FALSE),"Перевірте дату",IF(OR(B22&lt;'Календар'!$B$4,B22&gt;'Календар'!$B$4+90),"Дата поза горизонтом",IF(NOT(OR(C22="Надходження",C22="Платіж")),"Оберіть напрям",IF(OR(NOT(ISTEXT(D22)),LEN(TRIM(D22))=0),"Вкажіть статтю",IF(LEN(E22)=0,"Вкажіть суму",IF(IF(ISNUMBER(E22),OR(E22&lt;=0,E22&gt;1000000000,ROUND(E22,2)&lt;&gt;E22),TRUE),"Перевірте суму","Поля заповнені"))))))))))))))</x:f>
      </x:c>
    </x:row>
    <x:row r="23" ht="34" customHeight="1">
      <x:c r="A23" s="14"/>
      <x:c r="B23" s="18"/>
      <x:c r="C23" s="14"/>
      <x:c r="D23" s="14"/>
      <x:c r="E23" s="19"/>
      <x:c r="F23" s="14"/>
      <x:c r="G23" s="15" t="str">
        <x:f>IF(COUNTA(A23:F23)=0,"",IF('Календар'!$C$4&lt;&gt;"Готово","Перевірте налаштування",IF(OR(NOT(ISTEXT(A23)),LEN(TRIM(A23))=0),"Вкажіть код",IF(A23&lt;&gt;TRIM(A23),"Приберіть пробіли коду",IF(OR(ISNUMBER(FIND("~",A23)),ISNUMBER(FIND("*",A23)),ISNUMBER(FIND("?",A23)),ISNUMBER(FIND("&lt;",A23)),ISNUMBER(FIND("&gt;",A23)),ISNUMBER(FIND("=",A23))),"Код має спецсимвол",IF(COUNTIF($A$13:$A$112,"="&amp;A23)&gt;1,"Код повторюється",IF(LEN(B23)=0,"Вкажіть дату",IF(AND(LEN(B23)&gt;0,NOT(ISNUMBER(B23))),"Перевірте дату",IF(IF(ISNUMBER(B23),OR(B23&lt;1,B23&gt;2958465,B23&lt;&gt;INT(B23)),FALSE),"Перевірте дату",IF(OR(B23&lt;'Календар'!$B$4,B23&gt;'Календар'!$B$4+90),"Дата поза горизонтом",IF(NOT(OR(C23="Надходження",C23="Платіж")),"Оберіть напрям",IF(OR(NOT(ISTEXT(D23)),LEN(TRIM(D23))=0),"Вкажіть статтю",IF(LEN(E23)=0,"Вкажіть суму",IF(IF(ISNUMBER(E23),OR(E23&lt;=0,E23&gt;1000000000,ROUND(E23,2)&lt;&gt;E23),TRUE),"Перевірте суму","Поля заповнені"))))))))))))))</x:f>
      </x:c>
    </x:row>
    <x:row r="24" ht="34" customHeight="1">
      <x:c r="A24" s="14"/>
      <x:c r="B24" s="18"/>
      <x:c r="C24" s="14"/>
      <x:c r="D24" s="14"/>
      <x:c r="E24" s="19"/>
      <x:c r="F24" s="14"/>
      <x:c r="G24" s="15" t="str">
        <x:f>IF(COUNTA(A24:F24)=0,"",IF('Календар'!$C$4&lt;&gt;"Готово","Перевірте налаштування",IF(OR(NOT(ISTEXT(A24)),LEN(TRIM(A24))=0),"Вкажіть код",IF(A24&lt;&gt;TRIM(A24),"Приберіть пробіли коду",IF(OR(ISNUMBER(FIND("~",A24)),ISNUMBER(FIND("*",A24)),ISNUMBER(FIND("?",A24)),ISNUMBER(FIND("&lt;",A24)),ISNUMBER(FIND("&gt;",A24)),ISNUMBER(FIND("=",A24))),"Код має спецсимвол",IF(COUNTIF($A$13:$A$112,"="&amp;A24)&gt;1,"Код повторюється",IF(LEN(B24)=0,"Вкажіть дату",IF(AND(LEN(B24)&gt;0,NOT(ISNUMBER(B24))),"Перевірте дату",IF(IF(ISNUMBER(B24),OR(B24&lt;1,B24&gt;2958465,B24&lt;&gt;INT(B24)),FALSE),"Перевірте дату",IF(OR(B24&lt;'Календар'!$B$4,B24&gt;'Календар'!$B$4+90),"Дата поза горизонтом",IF(NOT(OR(C24="Надходження",C24="Платіж")),"Оберіть напрям",IF(OR(NOT(ISTEXT(D24)),LEN(TRIM(D24))=0),"Вкажіть статтю",IF(LEN(E24)=0,"Вкажіть суму",IF(IF(ISNUMBER(E24),OR(E24&lt;=0,E24&gt;1000000000,ROUND(E24,2)&lt;&gt;E24),TRUE),"Перевірте суму","Поля заповнені"))))))))))))))</x:f>
      </x:c>
    </x:row>
    <x:row r="25" ht="34" customHeight="1">
      <x:c r="A25" s="14"/>
      <x:c r="B25" s="18"/>
      <x:c r="C25" s="14"/>
      <x:c r="D25" s="14"/>
      <x:c r="E25" s="19"/>
      <x:c r="F25" s="14"/>
      <x:c r="G25" s="15" t="str">
        <x:f>IF(COUNTA(A25:F25)=0,"",IF('Календар'!$C$4&lt;&gt;"Готово","Перевірте налаштування",IF(OR(NOT(ISTEXT(A25)),LEN(TRIM(A25))=0),"Вкажіть код",IF(A25&lt;&gt;TRIM(A25),"Приберіть пробіли коду",IF(OR(ISNUMBER(FIND("~",A25)),ISNUMBER(FIND("*",A25)),ISNUMBER(FIND("?",A25)),ISNUMBER(FIND("&lt;",A25)),ISNUMBER(FIND("&gt;",A25)),ISNUMBER(FIND("=",A25))),"Код має спецсимвол",IF(COUNTIF($A$13:$A$112,"="&amp;A25)&gt;1,"Код повторюється",IF(LEN(B25)=0,"Вкажіть дату",IF(AND(LEN(B25)&gt;0,NOT(ISNUMBER(B25))),"Перевірте дату",IF(IF(ISNUMBER(B25),OR(B25&lt;1,B25&gt;2958465,B25&lt;&gt;INT(B25)),FALSE),"Перевірте дату",IF(OR(B25&lt;'Календар'!$B$4,B25&gt;'Календар'!$B$4+90),"Дата поза горизонтом",IF(NOT(OR(C25="Надходження",C25="Платіж")),"Оберіть напрям",IF(OR(NOT(ISTEXT(D25)),LEN(TRIM(D25))=0),"Вкажіть статтю",IF(LEN(E25)=0,"Вкажіть суму",IF(IF(ISNUMBER(E25),OR(E25&lt;=0,E25&gt;1000000000,ROUND(E25,2)&lt;&gt;E25),TRUE),"Перевірте суму","Поля заповнені"))))))))))))))</x:f>
      </x:c>
    </x:row>
    <x:row r="26" ht="34" customHeight="1">
      <x:c r="A26" s="14"/>
      <x:c r="B26" s="18"/>
      <x:c r="C26" s="14"/>
      <x:c r="D26" s="14"/>
      <x:c r="E26" s="19"/>
      <x:c r="F26" s="14"/>
      <x:c r="G26" s="15" t="str">
        <x:f>IF(COUNTA(A26:F26)=0,"",IF('Календар'!$C$4&lt;&gt;"Готово","Перевірте налаштування",IF(OR(NOT(ISTEXT(A26)),LEN(TRIM(A26))=0),"Вкажіть код",IF(A26&lt;&gt;TRIM(A26),"Приберіть пробіли коду",IF(OR(ISNUMBER(FIND("~",A26)),ISNUMBER(FIND("*",A26)),ISNUMBER(FIND("?",A26)),ISNUMBER(FIND("&lt;",A26)),ISNUMBER(FIND("&gt;",A26)),ISNUMBER(FIND("=",A26))),"Код має спецсимвол",IF(COUNTIF($A$13:$A$112,"="&amp;A26)&gt;1,"Код повторюється",IF(LEN(B26)=0,"Вкажіть дату",IF(AND(LEN(B26)&gt;0,NOT(ISNUMBER(B26))),"Перевірте дату",IF(IF(ISNUMBER(B26),OR(B26&lt;1,B26&gt;2958465,B26&lt;&gt;INT(B26)),FALSE),"Перевірте дату",IF(OR(B26&lt;'Календар'!$B$4,B26&gt;'Календар'!$B$4+90),"Дата поза горизонтом",IF(NOT(OR(C26="Надходження",C26="Платіж")),"Оберіть напрям",IF(OR(NOT(ISTEXT(D26)),LEN(TRIM(D26))=0),"Вкажіть статтю",IF(LEN(E26)=0,"Вкажіть суму",IF(IF(ISNUMBER(E26),OR(E26&lt;=0,E26&gt;1000000000,ROUND(E26,2)&lt;&gt;E26),TRUE),"Перевірте суму","Поля заповнені"))))))))))))))</x:f>
      </x:c>
    </x:row>
    <x:row r="27" ht="34" customHeight="1">
      <x:c r="A27" s="14"/>
      <x:c r="B27" s="18"/>
      <x:c r="C27" s="14"/>
      <x:c r="D27" s="14"/>
      <x:c r="E27" s="19"/>
      <x:c r="F27" s="14"/>
      <x:c r="G27" s="15" t="str">
        <x:f>IF(COUNTA(A27:F27)=0,"",IF('Календар'!$C$4&lt;&gt;"Готово","Перевірте налаштування",IF(OR(NOT(ISTEXT(A27)),LEN(TRIM(A27))=0),"Вкажіть код",IF(A27&lt;&gt;TRIM(A27),"Приберіть пробіли коду",IF(OR(ISNUMBER(FIND("~",A27)),ISNUMBER(FIND("*",A27)),ISNUMBER(FIND("?",A27)),ISNUMBER(FIND("&lt;",A27)),ISNUMBER(FIND("&gt;",A27)),ISNUMBER(FIND("=",A27))),"Код має спецсимвол",IF(COUNTIF($A$13:$A$112,"="&amp;A27)&gt;1,"Код повторюється",IF(LEN(B27)=0,"Вкажіть дату",IF(AND(LEN(B27)&gt;0,NOT(ISNUMBER(B27))),"Перевірте дату",IF(IF(ISNUMBER(B27),OR(B27&lt;1,B27&gt;2958465,B27&lt;&gt;INT(B27)),FALSE),"Перевірте дату",IF(OR(B27&lt;'Календар'!$B$4,B27&gt;'Календар'!$B$4+90),"Дата поза горизонтом",IF(NOT(OR(C27="Надходження",C27="Платіж")),"Оберіть напрям",IF(OR(NOT(ISTEXT(D27)),LEN(TRIM(D27))=0),"Вкажіть статтю",IF(LEN(E27)=0,"Вкажіть суму",IF(IF(ISNUMBER(E27),OR(E27&lt;=0,E27&gt;1000000000,ROUND(E27,2)&lt;&gt;E27),TRUE),"Перевірте суму","Поля заповнені"))))))))))))))</x:f>
      </x:c>
    </x:row>
    <x:row r="28" ht="34" customHeight="1">
      <x:c r="A28" s="14"/>
      <x:c r="B28" s="18"/>
      <x:c r="C28" s="14"/>
      <x:c r="D28" s="14"/>
      <x:c r="E28" s="19"/>
      <x:c r="F28" s="14"/>
      <x:c r="G28" s="15" t="str">
        <x:f>IF(COUNTA(A28:F28)=0,"",IF('Календар'!$C$4&lt;&gt;"Готово","Перевірте налаштування",IF(OR(NOT(ISTEXT(A28)),LEN(TRIM(A28))=0),"Вкажіть код",IF(A28&lt;&gt;TRIM(A28),"Приберіть пробіли коду",IF(OR(ISNUMBER(FIND("~",A28)),ISNUMBER(FIND("*",A28)),ISNUMBER(FIND("?",A28)),ISNUMBER(FIND("&lt;",A28)),ISNUMBER(FIND("&gt;",A28)),ISNUMBER(FIND("=",A28))),"Код має спецсимвол",IF(COUNTIF($A$13:$A$112,"="&amp;A28)&gt;1,"Код повторюється",IF(LEN(B28)=0,"Вкажіть дату",IF(AND(LEN(B28)&gt;0,NOT(ISNUMBER(B28))),"Перевірте дату",IF(IF(ISNUMBER(B28),OR(B28&lt;1,B28&gt;2958465,B28&lt;&gt;INT(B28)),FALSE),"Перевірте дату",IF(OR(B28&lt;'Календар'!$B$4,B28&gt;'Календар'!$B$4+90),"Дата поза горизонтом",IF(NOT(OR(C28="Надходження",C28="Платіж")),"Оберіть напрям",IF(OR(NOT(ISTEXT(D28)),LEN(TRIM(D28))=0),"Вкажіть статтю",IF(LEN(E28)=0,"Вкажіть суму",IF(IF(ISNUMBER(E28),OR(E28&lt;=0,E28&gt;1000000000,ROUND(E28,2)&lt;&gt;E28),TRUE),"Перевірте суму","Поля заповнені"))))))))))))))</x:f>
      </x:c>
    </x:row>
    <x:row r="29" ht="34" customHeight="1">
      <x:c r="A29" s="14"/>
      <x:c r="B29" s="18"/>
      <x:c r="C29" s="14"/>
      <x:c r="D29" s="14"/>
      <x:c r="E29" s="19"/>
      <x:c r="F29" s="14"/>
      <x:c r="G29" s="15" t="str">
        <x:f>IF(COUNTA(A29:F29)=0,"",IF('Календар'!$C$4&lt;&gt;"Готово","Перевірте налаштування",IF(OR(NOT(ISTEXT(A29)),LEN(TRIM(A29))=0),"Вкажіть код",IF(A29&lt;&gt;TRIM(A29),"Приберіть пробіли коду",IF(OR(ISNUMBER(FIND("~",A29)),ISNUMBER(FIND("*",A29)),ISNUMBER(FIND("?",A29)),ISNUMBER(FIND("&lt;",A29)),ISNUMBER(FIND("&gt;",A29)),ISNUMBER(FIND("=",A29))),"Код має спецсимвол",IF(COUNTIF($A$13:$A$112,"="&amp;A29)&gt;1,"Код повторюється",IF(LEN(B29)=0,"Вкажіть дату",IF(AND(LEN(B29)&gt;0,NOT(ISNUMBER(B29))),"Перевірте дату",IF(IF(ISNUMBER(B29),OR(B29&lt;1,B29&gt;2958465,B29&lt;&gt;INT(B29)),FALSE),"Перевірте дату",IF(OR(B29&lt;'Календар'!$B$4,B29&gt;'Календар'!$B$4+90),"Дата поза горизонтом",IF(NOT(OR(C29="Надходження",C29="Платіж")),"Оберіть напрям",IF(OR(NOT(ISTEXT(D29)),LEN(TRIM(D29))=0),"Вкажіть статтю",IF(LEN(E29)=0,"Вкажіть суму",IF(IF(ISNUMBER(E29),OR(E29&lt;=0,E29&gt;1000000000,ROUND(E29,2)&lt;&gt;E29),TRUE),"Перевірте суму","Поля заповнені"))))))))))))))</x:f>
      </x:c>
    </x:row>
    <x:row r="30" ht="34" customHeight="1">
      <x:c r="A30" s="14"/>
      <x:c r="B30" s="18"/>
      <x:c r="C30" s="14"/>
      <x:c r="D30" s="14"/>
      <x:c r="E30" s="19"/>
      <x:c r="F30" s="14"/>
      <x:c r="G30" s="15" t="str">
        <x:f>IF(COUNTA(A30:F30)=0,"",IF('Календар'!$C$4&lt;&gt;"Готово","Перевірте налаштування",IF(OR(NOT(ISTEXT(A30)),LEN(TRIM(A30))=0),"Вкажіть код",IF(A30&lt;&gt;TRIM(A30),"Приберіть пробіли коду",IF(OR(ISNUMBER(FIND("~",A30)),ISNUMBER(FIND("*",A30)),ISNUMBER(FIND("?",A30)),ISNUMBER(FIND("&lt;",A30)),ISNUMBER(FIND("&gt;",A30)),ISNUMBER(FIND("=",A30))),"Код має спецсимвол",IF(COUNTIF($A$13:$A$112,"="&amp;A30)&gt;1,"Код повторюється",IF(LEN(B30)=0,"Вкажіть дату",IF(AND(LEN(B30)&gt;0,NOT(ISNUMBER(B30))),"Перевірте дату",IF(IF(ISNUMBER(B30),OR(B30&lt;1,B30&gt;2958465,B30&lt;&gt;INT(B30)),FALSE),"Перевірте дату",IF(OR(B30&lt;'Календар'!$B$4,B30&gt;'Календар'!$B$4+90),"Дата поза горизонтом",IF(NOT(OR(C30="Надходження",C30="Платіж")),"Оберіть напрям",IF(OR(NOT(ISTEXT(D30)),LEN(TRIM(D30))=0),"Вкажіть статтю",IF(LEN(E30)=0,"Вкажіть суму",IF(IF(ISNUMBER(E30),OR(E30&lt;=0,E30&gt;1000000000,ROUND(E30,2)&lt;&gt;E30),TRUE),"Перевірте суму","Поля заповнені"))))))))))))))</x:f>
      </x:c>
    </x:row>
    <x:row r="31" ht="34" customHeight="1">
      <x:c r="A31" s="14"/>
      <x:c r="B31" s="18"/>
      <x:c r="C31" s="14"/>
      <x:c r="D31" s="14"/>
      <x:c r="E31" s="19"/>
      <x:c r="F31" s="14"/>
      <x:c r="G31" s="15" t="str">
        <x:f>IF(COUNTA(A31:F31)=0,"",IF('Календар'!$C$4&lt;&gt;"Готово","Перевірте налаштування",IF(OR(NOT(ISTEXT(A31)),LEN(TRIM(A31))=0),"Вкажіть код",IF(A31&lt;&gt;TRIM(A31),"Приберіть пробіли коду",IF(OR(ISNUMBER(FIND("~",A31)),ISNUMBER(FIND("*",A31)),ISNUMBER(FIND("?",A31)),ISNUMBER(FIND("&lt;",A31)),ISNUMBER(FIND("&gt;",A31)),ISNUMBER(FIND("=",A31))),"Код має спецсимвол",IF(COUNTIF($A$13:$A$112,"="&amp;A31)&gt;1,"Код повторюється",IF(LEN(B31)=0,"Вкажіть дату",IF(AND(LEN(B31)&gt;0,NOT(ISNUMBER(B31))),"Перевірте дату",IF(IF(ISNUMBER(B31),OR(B31&lt;1,B31&gt;2958465,B31&lt;&gt;INT(B31)),FALSE),"Перевірте дату",IF(OR(B31&lt;'Календар'!$B$4,B31&gt;'Календар'!$B$4+90),"Дата поза горизонтом",IF(NOT(OR(C31="Надходження",C31="Платіж")),"Оберіть напрям",IF(OR(NOT(ISTEXT(D31)),LEN(TRIM(D31))=0),"Вкажіть статтю",IF(LEN(E31)=0,"Вкажіть суму",IF(IF(ISNUMBER(E31),OR(E31&lt;=0,E31&gt;1000000000,ROUND(E31,2)&lt;&gt;E31),TRUE),"Перевірте суму","Поля заповнені"))))))))))))))</x:f>
      </x:c>
    </x:row>
    <x:row r="32" ht="34" customHeight="1">
      <x:c r="A32" s="14"/>
      <x:c r="B32" s="18"/>
      <x:c r="C32" s="14"/>
      <x:c r="D32" s="14"/>
      <x:c r="E32" s="19"/>
      <x:c r="F32" s="14"/>
      <x:c r="G32" s="15" t="str">
        <x:f>IF(COUNTA(A32:F32)=0,"",IF('Календар'!$C$4&lt;&gt;"Готово","Перевірте налаштування",IF(OR(NOT(ISTEXT(A32)),LEN(TRIM(A32))=0),"Вкажіть код",IF(A32&lt;&gt;TRIM(A32),"Приберіть пробіли коду",IF(OR(ISNUMBER(FIND("~",A32)),ISNUMBER(FIND("*",A32)),ISNUMBER(FIND("?",A32)),ISNUMBER(FIND("&lt;",A32)),ISNUMBER(FIND("&gt;",A32)),ISNUMBER(FIND("=",A32))),"Код має спецсимвол",IF(COUNTIF($A$13:$A$112,"="&amp;A32)&gt;1,"Код повторюється",IF(LEN(B32)=0,"Вкажіть дату",IF(AND(LEN(B32)&gt;0,NOT(ISNUMBER(B32))),"Перевірте дату",IF(IF(ISNUMBER(B32),OR(B32&lt;1,B32&gt;2958465,B32&lt;&gt;INT(B32)),FALSE),"Перевірте дату",IF(OR(B32&lt;'Календар'!$B$4,B32&gt;'Календар'!$B$4+90),"Дата поза горизонтом",IF(NOT(OR(C32="Надходження",C32="Платіж")),"Оберіть напрям",IF(OR(NOT(ISTEXT(D32)),LEN(TRIM(D32))=0),"Вкажіть статтю",IF(LEN(E32)=0,"Вкажіть суму",IF(IF(ISNUMBER(E32),OR(E32&lt;=0,E32&gt;1000000000,ROUND(E32,2)&lt;&gt;E32),TRUE),"Перевірте суму","Поля заповнені"))))))))))))))</x:f>
      </x:c>
    </x:row>
    <x:row r="33" ht="34" customHeight="1">
      <x:c r="A33" s="14"/>
      <x:c r="B33" s="18"/>
      <x:c r="C33" s="14"/>
      <x:c r="D33" s="14"/>
      <x:c r="E33" s="19"/>
      <x:c r="F33" s="14"/>
      <x:c r="G33" s="15" t="str">
        <x:f>IF(COUNTA(A33:F33)=0,"",IF('Календар'!$C$4&lt;&gt;"Готово","Перевірте налаштування",IF(OR(NOT(ISTEXT(A33)),LEN(TRIM(A33))=0),"Вкажіть код",IF(A33&lt;&gt;TRIM(A33),"Приберіть пробіли коду",IF(OR(ISNUMBER(FIND("~",A33)),ISNUMBER(FIND("*",A33)),ISNUMBER(FIND("?",A33)),ISNUMBER(FIND("&lt;",A33)),ISNUMBER(FIND("&gt;",A33)),ISNUMBER(FIND("=",A33))),"Код має спецсимвол",IF(COUNTIF($A$13:$A$112,"="&amp;A33)&gt;1,"Код повторюється",IF(LEN(B33)=0,"Вкажіть дату",IF(AND(LEN(B33)&gt;0,NOT(ISNUMBER(B33))),"Перевірте дату",IF(IF(ISNUMBER(B33),OR(B33&lt;1,B33&gt;2958465,B33&lt;&gt;INT(B33)),FALSE),"Перевірте дату",IF(OR(B33&lt;'Календар'!$B$4,B33&gt;'Календар'!$B$4+90),"Дата поза горизонтом",IF(NOT(OR(C33="Надходження",C33="Платіж")),"Оберіть напрям",IF(OR(NOT(ISTEXT(D33)),LEN(TRIM(D33))=0),"Вкажіть статтю",IF(LEN(E33)=0,"Вкажіть суму",IF(IF(ISNUMBER(E33),OR(E33&lt;=0,E33&gt;1000000000,ROUND(E33,2)&lt;&gt;E33),TRUE),"Перевірте суму","Поля заповнені"))))))))))))))</x:f>
      </x:c>
    </x:row>
    <x:row r="34" ht="34" customHeight="1">
      <x:c r="A34" s="14"/>
      <x:c r="B34" s="18"/>
      <x:c r="C34" s="14"/>
      <x:c r="D34" s="14"/>
      <x:c r="E34" s="19"/>
      <x:c r="F34" s="14"/>
      <x:c r="G34" s="15" t="str">
        <x:f>IF(COUNTA(A34:F34)=0,"",IF('Календар'!$C$4&lt;&gt;"Готово","Перевірте налаштування",IF(OR(NOT(ISTEXT(A34)),LEN(TRIM(A34))=0),"Вкажіть код",IF(A34&lt;&gt;TRIM(A34),"Приберіть пробіли коду",IF(OR(ISNUMBER(FIND("~",A34)),ISNUMBER(FIND("*",A34)),ISNUMBER(FIND("?",A34)),ISNUMBER(FIND("&lt;",A34)),ISNUMBER(FIND("&gt;",A34)),ISNUMBER(FIND("=",A34))),"Код має спецсимвол",IF(COUNTIF($A$13:$A$112,"="&amp;A34)&gt;1,"Код повторюється",IF(LEN(B34)=0,"Вкажіть дату",IF(AND(LEN(B34)&gt;0,NOT(ISNUMBER(B34))),"Перевірте дату",IF(IF(ISNUMBER(B34),OR(B34&lt;1,B34&gt;2958465,B34&lt;&gt;INT(B34)),FALSE),"Перевірте дату",IF(OR(B34&lt;'Календар'!$B$4,B34&gt;'Календар'!$B$4+90),"Дата поза горизонтом",IF(NOT(OR(C34="Надходження",C34="Платіж")),"Оберіть напрям",IF(OR(NOT(ISTEXT(D34)),LEN(TRIM(D34))=0),"Вкажіть статтю",IF(LEN(E34)=0,"Вкажіть суму",IF(IF(ISNUMBER(E34),OR(E34&lt;=0,E34&gt;1000000000,ROUND(E34,2)&lt;&gt;E34),TRUE),"Перевірте суму","Поля заповнені"))))))))))))))</x:f>
      </x:c>
    </x:row>
    <x:row r="35" ht="34" customHeight="1">
      <x:c r="A35" s="14"/>
      <x:c r="B35" s="18"/>
      <x:c r="C35" s="14"/>
      <x:c r="D35" s="14"/>
      <x:c r="E35" s="19"/>
      <x:c r="F35" s="14"/>
      <x:c r="G35" s="15" t="str">
        <x:f>IF(COUNTA(A35:F35)=0,"",IF('Календар'!$C$4&lt;&gt;"Готово","Перевірте налаштування",IF(OR(NOT(ISTEXT(A35)),LEN(TRIM(A35))=0),"Вкажіть код",IF(A35&lt;&gt;TRIM(A35),"Приберіть пробіли коду",IF(OR(ISNUMBER(FIND("~",A35)),ISNUMBER(FIND("*",A35)),ISNUMBER(FIND("?",A35)),ISNUMBER(FIND("&lt;",A35)),ISNUMBER(FIND("&gt;",A35)),ISNUMBER(FIND("=",A35))),"Код має спецсимвол",IF(COUNTIF($A$13:$A$112,"="&amp;A35)&gt;1,"Код повторюється",IF(LEN(B35)=0,"Вкажіть дату",IF(AND(LEN(B35)&gt;0,NOT(ISNUMBER(B35))),"Перевірте дату",IF(IF(ISNUMBER(B35),OR(B35&lt;1,B35&gt;2958465,B35&lt;&gt;INT(B35)),FALSE),"Перевірте дату",IF(OR(B35&lt;'Календар'!$B$4,B35&gt;'Календар'!$B$4+90),"Дата поза горизонтом",IF(NOT(OR(C35="Надходження",C35="Платіж")),"Оберіть напрям",IF(OR(NOT(ISTEXT(D35)),LEN(TRIM(D35))=0),"Вкажіть статтю",IF(LEN(E35)=0,"Вкажіть суму",IF(IF(ISNUMBER(E35),OR(E35&lt;=0,E35&gt;1000000000,ROUND(E35,2)&lt;&gt;E35),TRUE),"Перевірте суму","Поля заповнені"))))))))))))))</x:f>
      </x:c>
    </x:row>
    <x:row r="36" ht="34" customHeight="1">
      <x:c r="A36" s="14"/>
      <x:c r="B36" s="18"/>
      <x:c r="C36" s="14"/>
      <x:c r="D36" s="14"/>
      <x:c r="E36" s="19"/>
      <x:c r="F36" s="14"/>
      <x:c r="G36" s="15" t="str">
        <x:f>IF(COUNTA(A36:F36)=0,"",IF('Календар'!$C$4&lt;&gt;"Готово","Перевірте налаштування",IF(OR(NOT(ISTEXT(A36)),LEN(TRIM(A36))=0),"Вкажіть код",IF(A36&lt;&gt;TRIM(A36),"Приберіть пробіли коду",IF(OR(ISNUMBER(FIND("~",A36)),ISNUMBER(FIND("*",A36)),ISNUMBER(FIND("?",A36)),ISNUMBER(FIND("&lt;",A36)),ISNUMBER(FIND("&gt;",A36)),ISNUMBER(FIND("=",A36))),"Код має спецсимвол",IF(COUNTIF($A$13:$A$112,"="&amp;A36)&gt;1,"Код повторюється",IF(LEN(B36)=0,"Вкажіть дату",IF(AND(LEN(B36)&gt;0,NOT(ISNUMBER(B36))),"Перевірте дату",IF(IF(ISNUMBER(B36),OR(B36&lt;1,B36&gt;2958465,B36&lt;&gt;INT(B36)),FALSE),"Перевірте дату",IF(OR(B36&lt;'Календар'!$B$4,B36&gt;'Календар'!$B$4+90),"Дата поза горизонтом",IF(NOT(OR(C36="Надходження",C36="Платіж")),"Оберіть напрям",IF(OR(NOT(ISTEXT(D36)),LEN(TRIM(D36))=0),"Вкажіть статтю",IF(LEN(E36)=0,"Вкажіть суму",IF(IF(ISNUMBER(E36),OR(E36&lt;=0,E36&gt;1000000000,ROUND(E36,2)&lt;&gt;E36),TRUE),"Перевірте суму","Поля заповнені"))))))))))))))</x:f>
      </x:c>
    </x:row>
    <x:row r="37" ht="34" customHeight="1">
      <x:c r="A37" s="14"/>
      <x:c r="B37" s="18"/>
      <x:c r="C37" s="14"/>
      <x:c r="D37" s="14"/>
      <x:c r="E37" s="19"/>
      <x:c r="F37" s="14"/>
      <x:c r="G37" s="15" t="str">
        <x:f>IF(COUNTA(A37:F37)=0,"",IF('Календар'!$C$4&lt;&gt;"Готово","Перевірте налаштування",IF(OR(NOT(ISTEXT(A37)),LEN(TRIM(A37))=0),"Вкажіть код",IF(A37&lt;&gt;TRIM(A37),"Приберіть пробіли коду",IF(OR(ISNUMBER(FIND("~",A37)),ISNUMBER(FIND("*",A37)),ISNUMBER(FIND("?",A37)),ISNUMBER(FIND("&lt;",A37)),ISNUMBER(FIND("&gt;",A37)),ISNUMBER(FIND("=",A37))),"Код має спецсимвол",IF(COUNTIF($A$13:$A$112,"="&amp;A37)&gt;1,"Код повторюється",IF(LEN(B37)=0,"Вкажіть дату",IF(AND(LEN(B37)&gt;0,NOT(ISNUMBER(B37))),"Перевірте дату",IF(IF(ISNUMBER(B37),OR(B37&lt;1,B37&gt;2958465,B37&lt;&gt;INT(B37)),FALSE),"Перевірте дату",IF(OR(B37&lt;'Календар'!$B$4,B37&gt;'Календар'!$B$4+90),"Дата поза горизонтом",IF(NOT(OR(C37="Надходження",C37="Платіж")),"Оберіть напрям",IF(OR(NOT(ISTEXT(D37)),LEN(TRIM(D37))=0),"Вкажіть статтю",IF(LEN(E37)=0,"Вкажіть суму",IF(IF(ISNUMBER(E37),OR(E37&lt;=0,E37&gt;1000000000,ROUND(E37,2)&lt;&gt;E37),TRUE),"Перевірте суму","Поля заповнені"))))))))))))))</x:f>
      </x:c>
    </x:row>
    <x:row r="38" ht="34" customHeight="1">
      <x:c r="A38" s="14"/>
      <x:c r="B38" s="18"/>
      <x:c r="C38" s="14"/>
      <x:c r="D38" s="14"/>
      <x:c r="E38" s="19"/>
      <x:c r="F38" s="14"/>
      <x:c r="G38" s="15" t="str">
        <x:f>IF(COUNTA(A38:F38)=0,"",IF('Календар'!$C$4&lt;&gt;"Готово","Перевірте налаштування",IF(OR(NOT(ISTEXT(A38)),LEN(TRIM(A38))=0),"Вкажіть код",IF(A38&lt;&gt;TRIM(A38),"Приберіть пробіли коду",IF(OR(ISNUMBER(FIND("~",A38)),ISNUMBER(FIND("*",A38)),ISNUMBER(FIND("?",A38)),ISNUMBER(FIND("&lt;",A38)),ISNUMBER(FIND("&gt;",A38)),ISNUMBER(FIND("=",A38))),"Код має спецсимвол",IF(COUNTIF($A$13:$A$112,"="&amp;A38)&gt;1,"Код повторюється",IF(LEN(B38)=0,"Вкажіть дату",IF(AND(LEN(B38)&gt;0,NOT(ISNUMBER(B38))),"Перевірте дату",IF(IF(ISNUMBER(B38),OR(B38&lt;1,B38&gt;2958465,B38&lt;&gt;INT(B38)),FALSE),"Перевірте дату",IF(OR(B38&lt;'Календар'!$B$4,B38&gt;'Календар'!$B$4+90),"Дата поза горизонтом",IF(NOT(OR(C38="Надходження",C38="Платіж")),"Оберіть напрям",IF(OR(NOT(ISTEXT(D38)),LEN(TRIM(D38))=0),"Вкажіть статтю",IF(LEN(E38)=0,"Вкажіть суму",IF(IF(ISNUMBER(E38),OR(E38&lt;=0,E38&gt;1000000000,ROUND(E38,2)&lt;&gt;E38),TRUE),"Перевірте суму","Поля заповнені"))))))))))))))</x:f>
      </x:c>
    </x:row>
    <x:row r="39" ht="34" customHeight="1">
      <x:c r="A39" s="14"/>
      <x:c r="B39" s="18"/>
      <x:c r="C39" s="14"/>
      <x:c r="D39" s="14"/>
      <x:c r="E39" s="19"/>
      <x:c r="F39" s="14"/>
      <x:c r="G39" s="15" t="str">
        <x:f>IF(COUNTA(A39:F39)=0,"",IF('Календар'!$C$4&lt;&gt;"Готово","Перевірте налаштування",IF(OR(NOT(ISTEXT(A39)),LEN(TRIM(A39))=0),"Вкажіть код",IF(A39&lt;&gt;TRIM(A39),"Приберіть пробіли коду",IF(OR(ISNUMBER(FIND("~",A39)),ISNUMBER(FIND("*",A39)),ISNUMBER(FIND("?",A39)),ISNUMBER(FIND("&lt;",A39)),ISNUMBER(FIND("&gt;",A39)),ISNUMBER(FIND("=",A39))),"Код має спецсимвол",IF(COUNTIF($A$13:$A$112,"="&amp;A39)&gt;1,"Код повторюється",IF(LEN(B39)=0,"Вкажіть дату",IF(AND(LEN(B39)&gt;0,NOT(ISNUMBER(B39))),"Перевірте дату",IF(IF(ISNUMBER(B39),OR(B39&lt;1,B39&gt;2958465,B39&lt;&gt;INT(B39)),FALSE),"Перевірте дату",IF(OR(B39&lt;'Календар'!$B$4,B39&gt;'Календар'!$B$4+90),"Дата поза горизонтом",IF(NOT(OR(C39="Надходження",C39="Платіж")),"Оберіть напрям",IF(OR(NOT(ISTEXT(D39)),LEN(TRIM(D39))=0),"Вкажіть статтю",IF(LEN(E39)=0,"Вкажіть суму",IF(IF(ISNUMBER(E39),OR(E39&lt;=0,E39&gt;1000000000,ROUND(E39,2)&lt;&gt;E39),TRUE),"Перевірте суму","Поля заповнені"))))))))))))))</x:f>
      </x:c>
    </x:row>
    <x:row r="40" ht="34" customHeight="1">
      <x:c r="A40" s="14"/>
      <x:c r="B40" s="18"/>
      <x:c r="C40" s="14"/>
      <x:c r="D40" s="14"/>
      <x:c r="E40" s="19"/>
      <x:c r="F40" s="14"/>
      <x:c r="G40" s="15" t="str">
        <x:f>IF(COUNTA(A40:F40)=0,"",IF('Календар'!$C$4&lt;&gt;"Готово","Перевірте налаштування",IF(OR(NOT(ISTEXT(A40)),LEN(TRIM(A40))=0),"Вкажіть код",IF(A40&lt;&gt;TRIM(A40),"Приберіть пробіли коду",IF(OR(ISNUMBER(FIND("~",A40)),ISNUMBER(FIND("*",A40)),ISNUMBER(FIND("?",A40)),ISNUMBER(FIND("&lt;",A40)),ISNUMBER(FIND("&gt;",A40)),ISNUMBER(FIND("=",A40))),"Код має спецсимвол",IF(COUNTIF($A$13:$A$112,"="&amp;A40)&gt;1,"Код повторюється",IF(LEN(B40)=0,"Вкажіть дату",IF(AND(LEN(B40)&gt;0,NOT(ISNUMBER(B40))),"Перевірте дату",IF(IF(ISNUMBER(B40),OR(B40&lt;1,B40&gt;2958465,B40&lt;&gt;INT(B40)),FALSE),"Перевірте дату",IF(OR(B40&lt;'Календар'!$B$4,B40&gt;'Календар'!$B$4+90),"Дата поза горизонтом",IF(NOT(OR(C40="Надходження",C40="Платіж")),"Оберіть напрям",IF(OR(NOT(ISTEXT(D40)),LEN(TRIM(D40))=0),"Вкажіть статтю",IF(LEN(E40)=0,"Вкажіть суму",IF(IF(ISNUMBER(E40),OR(E40&lt;=0,E40&gt;1000000000,ROUND(E40,2)&lt;&gt;E40),TRUE),"Перевірте суму","Поля заповнені"))))))))))))))</x:f>
      </x:c>
    </x:row>
    <x:row r="41" ht="34" customHeight="1">
      <x:c r="A41" s="14"/>
      <x:c r="B41" s="18"/>
      <x:c r="C41" s="14"/>
      <x:c r="D41" s="14"/>
      <x:c r="E41" s="19"/>
      <x:c r="F41" s="14"/>
      <x:c r="G41" s="15" t="str">
        <x:f>IF(COUNTA(A41:F41)=0,"",IF('Календар'!$C$4&lt;&gt;"Готово","Перевірте налаштування",IF(OR(NOT(ISTEXT(A41)),LEN(TRIM(A41))=0),"Вкажіть код",IF(A41&lt;&gt;TRIM(A41),"Приберіть пробіли коду",IF(OR(ISNUMBER(FIND("~",A41)),ISNUMBER(FIND("*",A41)),ISNUMBER(FIND("?",A41)),ISNUMBER(FIND("&lt;",A41)),ISNUMBER(FIND("&gt;",A41)),ISNUMBER(FIND("=",A41))),"Код має спецсимвол",IF(COUNTIF($A$13:$A$112,"="&amp;A41)&gt;1,"Код повторюється",IF(LEN(B41)=0,"Вкажіть дату",IF(AND(LEN(B41)&gt;0,NOT(ISNUMBER(B41))),"Перевірте дату",IF(IF(ISNUMBER(B41),OR(B41&lt;1,B41&gt;2958465,B41&lt;&gt;INT(B41)),FALSE),"Перевірте дату",IF(OR(B41&lt;'Календар'!$B$4,B41&gt;'Календар'!$B$4+90),"Дата поза горизонтом",IF(NOT(OR(C41="Надходження",C41="Платіж")),"Оберіть напрям",IF(OR(NOT(ISTEXT(D41)),LEN(TRIM(D41))=0),"Вкажіть статтю",IF(LEN(E41)=0,"Вкажіть суму",IF(IF(ISNUMBER(E41),OR(E41&lt;=0,E41&gt;1000000000,ROUND(E41,2)&lt;&gt;E41),TRUE),"Перевірте суму","Поля заповнені"))))))))))))))</x:f>
      </x:c>
    </x:row>
    <x:row r="42" ht="34" customHeight="1">
      <x:c r="A42" s="14"/>
      <x:c r="B42" s="18"/>
      <x:c r="C42" s="14"/>
      <x:c r="D42" s="14"/>
      <x:c r="E42" s="19"/>
      <x:c r="F42" s="14"/>
      <x:c r="G42" s="15" t="str">
        <x:f>IF(COUNTA(A42:F42)=0,"",IF('Календар'!$C$4&lt;&gt;"Готово","Перевірте налаштування",IF(OR(NOT(ISTEXT(A42)),LEN(TRIM(A42))=0),"Вкажіть код",IF(A42&lt;&gt;TRIM(A42),"Приберіть пробіли коду",IF(OR(ISNUMBER(FIND("~",A42)),ISNUMBER(FIND("*",A42)),ISNUMBER(FIND("?",A42)),ISNUMBER(FIND("&lt;",A42)),ISNUMBER(FIND("&gt;",A42)),ISNUMBER(FIND("=",A42))),"Код має спецсимвол",IF(COUNTIF($A$13:$A$112,"="&amp;A42)&gt;1,"Код повторюється",IF(LEN(B42)=0,"Вкажіть дату",IF(AND(LEN(B42)&gt;0,NOT(ISNUMBER(B42))),"Перевірте дату",IF(IF(ISNUMBER(B42),OR(B42&lt;1,B42&gt;2958465,B42&lt;&gt;INT(B42)),FALSE),"Перевірте дату",IF(OR(B42&lt;'Календар'!$B$4,B42&gt;'Календар'!$B$4+90),"Дата поза горизонтом",IF(NOT(OR(C42="Надходження",C42="Платіж")),"Оберіть напрям",IF(OR(NOT(ISTEXT(D42)),LEN(TRIM(D42))=0),"Вкажіть статтю",IF(LEN(E42)=0,"Вкажіть суму",IF(IF(ISNUMBER(E42),OR(E42&lt;=0,E42&gt;1000000000,ROUND(E42,2)&lt;&gt;E42),TRUE),"Перевірте суму","Поля заповнені"))))))))))))))</x:f>
      </x:c>
    </x:row>
    <x:row r="43" ht="34" customHeight="1">
      <x:c r="A43" s="14"/>
      <x:c r="B43" s="18"/>
      <x:c r="C43" s="14"/>
      <x:c r="D43" s="14"/>
      <x:c r="E43" s="19"/>
      <x:c r="F43" s="14"/>
      <x:c r="G43" s="15" t="str">
        <x:f>IF(COUNTA(A43:F43)=0,"",IF('Календар'!$C$4&lt;&gt;"Готово","Перевірте налаштування",IF(OR(NOT(ISTEXT(A43)),LEN(TRIM(A43))=0),"Вкажіть код",IF(A43&lt;&gt;TRIM(A43),"Приберіть пробіли коду",IF(OR(ISNUMBER(FIND("~",A43)),ISNUMBER(FIND("*",A43)),ISNUMBER(FIND("?",A43)),ISNUMBER(FIND("&lt;",A43)),ISNUMBER(FIND("&gt;",A43)),ISNUMBER(FIND("=",A43))),"Код має спецсимвол",IF(COUNTIF($A$13:$A$112,"="&amp;A43)&gt;1,"Код повторюється",IF(LEN(B43)=0,"Вкажіть дату",IF(AND(LEN(B43)&gt;0,NOT(ISNUMBER(B43))),"Перевірте дату",IF(IF(ISNUMBER(B43),OR(B43&lt;1,B43&gt;2958465,B43&lt;&gt;INT(B43)),FALSE),"Перевірте дату",IF(OR(B43&lt;'Календар'!$B$4,B43&gt;'Календар'!$B$4+90),"Дата поза горизонтом",IF(NOT(OR(C43="Надходження",C43="Платіж")),"Оберіть напрям",IF(OR(NOT(ISTEXT(D43)),LEN(TRIM(D43))=0),"Вкажіть статтю",IF(LEN(E43)=0,"Вкажіть суму",IF(IF(ISNUMBER(E43),OR(E43&lt;=0,E43&gt;1000000000,ROUND(E43,2)&lt;&gt;E43),TRUE),"Перевірте суму","Поля заповнені"))))))))))))))</x:f>
      </x:c>
    </x:row>
    <x:row r="44" ht="34" customHeight="1">
      <x:c r="A44" s="14"/>
      <x:c r="B44" s="18"/>
      <x:c r="C44" s="14"/>
      <x:c r="D44" s="14"/>
      <x:c r="E44" s="19"/>
      <x:c r="F44" s="14"/>
      <x:c r="G44" s="15" t="str">
        <x:f>IF(COUNTA(A44:F44)=0,"",IF('Календар'!$C$4&lt;&gt;"Готово","Перевірте налаштування",IF(OR(NOT(ISTEXT(A44)),LEN(TRIM(A44))=0),"Вкажіть код",IF(A44&lt;&gt;TRIM(A44),"Приберіть пробіли коду",IF(OR(ISNUMBER(FIND("~",A44)),ISNUMBER(FIND("*",A44)),ISNUMBER(FIND("?",A44)),ISNUMBER(FIND("&lt;",A44)),ISNUMBER(FIND("&gt;",A44)),ISNUMBER(FIND("=",A44))),"Код має спецсимвол",IF(COUNTIF($A$13:$A$112,"="&amp;A44)&gt;1,"Код повторюється",IF(LEN(B44)=0,"Вкажіть дату",IF(AND(LEN(B44)&gt;0,NOT(ISNUMBER(B44))),"Перевірте дату",IF(IF(ISNUMBER(B44),OR(B44&lt;1,B44&gt;2958465,B44&lt;&gt;INT(B44)),FALSE),"Перевірте дату",IF(OR(B44&lt;'Календар'!$B$4,B44&gt;'Календар'!$B$4+90),"Дата поза горизонтом",IF(NOT(OR(C44="Надходження",C44="Платіж")),"Оберіть напрям",IF(OR(NOT(ISTEXT(D44)),LEN(TRIM(D44))=0),"Вкажіть статтю",IF(LEN(E44)=0,"Вкажіть суму",IF(IF(ISNUMBER(E44),OR(E44&lt;=0,E44&gt;1000000000,ROUND(E44,2)&lt;&gt;E44),TRUE),"Перевірте суму","Поля заповнені"))))))))))))))</x:f>
      </x:c>
    </x:row>
    <x:row r="45" ht="34" customHeight="1">
      <x:c r="A45" s="14"/>
      <x:c r="B45" s="18"/>
      <x:c r="C45" s="14"/>
      <x:c r="D45" s="14"/>
      <x:c r="E45" s="19"/>
      <x:c r="F45" s="14"/>
      <x:c r="G45" s="15" t="str">
        <x:f>IF(COUNTA(A45:F45)=0,"",IF('Календар'!$C$4&lt;&gt;"Готово","Перевірте налаштування",IF(OR(NOT(ISTEXT(A45)),LEN(TRIM(A45))=0),"Вкажіть код",IF(A45&lt;&gt;TRIM(A45),"Приберіть пробіли коду",IF(OR(ISNUMBER(FIND("~",A45)),ISNUMBER(FIND("*",A45)),ISNUMBER(FIND("?",A45)),ISNUMBER(FIND("&lt;",A45)),ISNUMBER(FIND("&gt;",A45)),ISNUMBER(FIND("=",A45))),"Код має спецсимвол",IF(COUNTIF($A$13:$A$112,"="&amp;A45)&gt;1,"Код повторюється",IF(LEN(B45)=0,"Вкажіть дату",IF(AND(LEN(B45)&gt;0,NOT(ISNUMBER(B45))),"Перевірте дату",IF(IF(ISNUMBER(B45),OR(B45&lt;1,B45&gt;2958465,B45&lt;&gt;INT(B45)),FALSE),"Перевірте дату",IF(OR(B45&lt;'Календар'!$B$4,B45&gt;'Календар'!$B$4+90),"Дата поза горизонтом",IF(NOT(OR(C45="Надходження",C45="Платіж")),"Оберіть напрям",IF(OR(NOT(ISTEXT(D45)),LEN(TRIM(D45))=0),"Вкажіть статтю",IF(LEN(E45)=0,"Вкажіть суму",IF(IF(ISNUMBER(E45),OR(E45&lt;=0,E45&gt;1000000000,ROUND(E45,2)&lt;&gt;E45),TRUE),"Перевірте суму","Поля заповнені"))))))))))))))</x:f>
      </x:c>
    </x:row>
    <x:row r="46" ht="34" customHeight="1">
      <x:c r="A46" s="14"/>
      <x:c r="B46" s="18"/>
      <x:c r="C46" s="14"/>
      <x:c r="D46" s="14"/>
      <x:c r="E46" s="19"/>
      <x:c r="F46" s="14"/>
      <x:c r="G46" s="15" t="str">
        <x:f>IF(COUNTA(A46:F46)=0,"",IF('Календар'!$C$4&lt;&gt;"Готово","Перевірте налаштування",IF(OR(NOT(ISTEXT(A46)),LEN(TRIM(A46))=0),"Вкажіть код",IF(A46&lt;&gt;TRIM(A46),"Приберіть пробіли коду",IF(OR(ISNUMBER(FIND("~",A46)),ISNUMBER(FIND("*",A46)),ISNUMBER(FIND("?",A46)),ISNUMBER(FIND("&lt;",A46)),ISNUMBER(FIND("&gt;",A46)),ISNUMBER(FIND("=",A46))),"Код має спецсимвол",IF(COUNTIF($A$13:$A$112,"="&amp;A46)&gt;1,"Код повторюється",IF(LEN(B46)=0,"Вкажіть дату",IF(AND(LEN(B46)&gt;0,NOT(ISNUMBER(B46))),"Перевірте дату",IF(IF(ISNUMBER(B46),OR(B46&lt;1,B46&gt;2958465,B46&lt;&gt;INT(B46)),FALSE),"Перевірте дату",IF(OR(B46&lt;'Календар'!$B$4,B46&gt;'Календар'!$B$4+90),"Дата поза горизонтом",IF(NOT(OR(C46="Надходження",C46="Платіж")),"Оберіть напрям",IF(OR(NOT(ISTEXT(D46)),LEN(TRIM(D46))=0),"Вкажіть статтю",IF(LEN(E46)=0,"Вкажіть суму",IF(IF(ISNUMBER(E46),OR(E46&lt;=0,E46&gt;1000000000,ROUND(E46,2)&lt;&gt;E46),TRUE),"Перевірте суму","Поля заповнені"))))))))))))))</x:f>
      </x:c>
    </x:row>
    <x:row r="47" ht="34" customHeight="1">
      <x:c r="A47" s="14"/>
      <x:c r="B47" s="18"/>
      <x:c r="C47" s="14"/>
      <x:c r="D47" s="14"/>
      <x:c r="E47" s="19"/>
      <x:c r="F47" s="14"/>
      <x:c r="G47" s="15" t="str">
        <x:f>IF(COUNTA(A47:F47)=0,"",IF('Календар'!$C$4&lt;&gt;"Готово","Перевірте налаштування",IF(OR(NOT(ISTEXT(A47)),LEN(TRIM(A47))=0),"Вкажіть код",IF(A47&lt;&gt;TRIM(A47),"Приберіть пробіли коду",IF(OR(ISNUMBER(FIND("~",A47)),ISNUMBER(FIND("*",A47)),ISNUMBER(FIND("?",A47)),ISNUMBER(FIND("&lt;",A47)),ISNUMBER(FIND("&gt;",A47)),ISNUMBER(FIND("=",A47))),"Код має спецсимвол",IF(COUNTIF($A$13:$A$112,"="&amp;A47)&gt;1,"Код повторюється",IF(LEN(B47)=0,"Вкажіть дату",IF(AND(LEN(B47)&gt;0,NOT(ISNUMBER(B47))),"Перевірте дату",IF(IF(ISNUMBER(B47),OR(B47&lt;1,B47&gt;2958465,B47&lt;&gt;INT(B47)),FALSE),"Перевірте дату",IF(OR(B47&lt;'Календар'!$B$4,B47&gt;'Календар'!$B$4+90),"Дата поза горизонтом",IF(NOT(OR(C47="Надходження",C47="Платіж")),"Оберіть напрям",IF(OR(NOT(ISTEXT(D47)),LEN(TRIM(D47))=0),"Вкажіть статтю",IF(LEN(E47)=0,"Вкажіть суму",IF(IF(ISNUMBER(E47),OR(E47&lt;=0,E47&gt;1000000000,ROUND(E47,2)&lt;&gt;E47),TRUE),"Перевірте суму","Поля заповнені"))))))))))))))</x:f>
      </x:c>
    </x:row>
    <x:row r="48" ht="34" customHeight="1">
      <x:c r="A48" s="14"/>
      <x:c r="B48" s="18"/>
      <x:c r="C48" s="14"/>
      <x:c r="D48" s="14"/>
      <x:c r="E48" s="19"/>
      <x:c r="F48" s="14"/>
      <x:c r="G48" s="15" t="str">
        <x:f>IF(COUNTA(A48:F48)=0,"",IF('Календар'!$C$4&lt;&gt;"Готово","Перевірте налаштування",IF(OR(NOT(ISTEXT(A48)),LEN(TRIM(A48))=0),"Вкажіть код",IF(A48&lt;&gt;TRIM(A48),"Приберіть пробіли коду",IF(OR(ISNUMBER(FIND("~",A48)),ISNUMBER(FIND("*",A48)),ISNUMBER(FIND("?",A48)),ISNUMBER(FIND("&lt;",A48)),ISNUMBER(FIND("&gt;",A48)),ISNUMBER(FIND("=",A48))),"Код має спецсимвол",IF(COUNTIF($A$13:$A$112,"="&amp;A48)&gt;1,"Код повторюється",IF(LEN(B48)=0,"Вкажіть дату",IF(AND(LEN(B48)&gt;0,NOT(ISNUMBER(B48))),"Перевірте дату",IF(IF(ISNUMBER(B48),OR(B48&lt;1,B48&gt;2958465,B48&lt;&gt;INT(B48)),FALSE),"Перевірте дату",IF(OR(B48&lt;'Календар'!$B$4,B48&gt;'Календар'!$B$4+90),"Дата поза горизонтом",IF(NOT(OR(C48="Надходження",C48="Платіж")),"Оберіть напрям",IF(OR(NOT(ISTEXT(D48)),LEN(TRIM(D48))=0),"Вкажіть статтю",IF(LEN(E48)=0,"Вкажіть суму",IF(IF(ISNUMBER(E48),OR(E48&lt;=0,E48&gt;1000000000,ROUND(E48,2)&lt;&gt;E48),TRUE),"Перевірте суму","Поля заповнені"))))))))))))))</x:f>
      </x:c>
    </x:row>
    <x:row r="49" ht="34" customHeight="1">
      <x:c r="A49" s="14"/>
      <x:c r="B49" s="18"/>
      <x:c r="C49" s="14"/>
      <x:c r="D49" s="14"/>
      <x:c r="E49" s="19"/>
      <x:c r="F49" s="14"/>
      <x:c r="G49" s="15" t="str">
        <x:f>IF(COUNTA(A49:F49)=0,"",IF('Календар'!$C$4&lt;&gt;"Готово","Перевірте налаштування",IF(OR(NOT(ISTEXT(A49)),LEN(TRIM(A49))=0),"Вкажіть код",IF(A49&lt;&gt;TRIM(A49),"Приберіть пробіли коду",IF(OR(ISNUMBER(FIND("~",A49)),ISNUMBER(FIND("*",A49)),ISNUMBER(FIND("?",A49)),ISNUMBER(FIND("&lt;",A49)),ISNUMBER(FIND("&gt;",A49)),ISNUMBER(FIND("=",A49))),"Код має спецсимвол",IF(COUNTIF($A$13:$A$112,"="&amp;A49)&gt;1,"Код повторюється",IF(LEN(B49)=0,"Вкажіть дату",IF(AND(LEN(B49)&gt;0,NOT(ISNUMBER(B49))),"Перевірте дату",IF(IF(ISNUMBER(B49),OR(B49&lt;1,B49&gt;2958465,B49&lt;&gt;INT(B49)),FALSE),"Перевірте дату",IF(OR(B49&lt;'Календар'!$B$4,B49&gt;'Календар'!$B$4+90),"Дата поза горизонтом",IF(NOT(OR(C49="Надходження",C49="Платіж")),"Оберіть напрям",IF(OR(NOT(ISTEXT(D49)),LEN(TRIM(D49))=0),"Вкажіть статтю",IF(LEN(E49)=0,"Вкажіть суму",IF(IF(ISNUMBER(E49),OR(E49&lt;=0,E49&gt;1000000000,ROUND(E49,2)&lt;&gt;E49),TRUE),"Перевірте суму","Поля заповнені"))))))))))))))</x:f>
      </x:c>
    </x:row>
    <x:row r="50" ht="34" customHeight="1">
      <x:c r="A50" s="14"/>
      <x:c r="B50" s="18"/>
      <x:c r="C50" s="14"/>
      <x:c r="D50" s="14"/>
      <x:c r="E50" s="19"/>
      <x:c r="F50" s="14"/>
      <x:c r="G50" s="15" t="str">
        <x:f>IF(COUNTA(A50:F50)=0,"",IF('Календар'!$C$4&lt;&gt;"Готово","Перевірте налаштування",IF(OR(NOT(ISTEXT(A50)),LEN(TRIM(A50))=0),"Вкажіть код",IF(A50&lt;&gt;TRIM(A50),"Приберіть пробіли коду",IF(OR(ISNUMBER(FIND("~",A50)),ISNUMBER(FIND("*",A50)),ISNUMBER(FIND("?",A50)),ISNUMBER(FIND("&lt;",A50)),ISNUMBER(FIND("&gt;",A50)),ISNUMBER(FIND("=",A50))),"Код має спецсимвол",IF(COUNTIF($A$13:$A$112,"="&amp;A50)&gt;1,"Код повторюється",IF(LEN(B50)=0,"Вкажіть дату",IF(AND(LEN(B50)&gt;0,NOT(ISNUMBER(B50))),"Перевірте дату",IF(IF(ISNUMBER(B50),OR(B50&lt;1,B50&gt;2958465,B50&lt;&gt;INT(B50)),FALSE),"Перевірте дату",IF(OR(B50&lt;'Календар'!$B$4,B50&gt;'Календар'!$B$4+90),"Дата поза горизонтом",IF(NOT(OR(C50="Надходження",C50="Платіж")),"Оберіть напрям",IF(OR(NOT(ISTEXT(D50)),LEN(TRIM(D50))=0),"Вкажіть статтю",IF(LEN(E50)=0,"Вкажіть суму",IF(IF(ISNUMBER(E50),OR(E50&lt;=0,E50&gt;1000000000,ROUND(E50,2)&lt;&gt;E50),TRUE),"Перевірте суму","Поля заповнені"))))))))))))))</x:f>
      </x:c>
    </x:row>
    <x:row r="51" ht="34" customHeight="1">
      <x:c r="A51" s="14"/>
      <x:c r="B51" s="18"/>
      <x:c r="C51" s="14"/>
      <x:c r="D51" s="14"/>
      <x:c r="E51" s="19"/>
      <x:c r="F51" s="14"/>
      <x:c r="G51" s="15" t="str">
        <x:f>IF(COUNTA(A51:F51)=0,"",IF('Календар'!$C$4&lt;&gt;"Готово","Перевірте налаштування",IF(OR(NOT(ISTEXT(A51)),LEN(TRIM(A51))=0),"Вкажіть код",IF(A51&lt;&gt;TRIM(A51),"Приберіть пробіли коду",IF(OR(ISNUMBER(FIND("~",A51)),ISNUMBER(FIND("*",A51)),ISNUMBER(FIND("?",A51)),ISNUMBER(FIND("&lt;",A51)),ISNUMBER(FIND("&gt;",A51)),ISNUMBER(FIND("=",A51))),"Код має спецсимвол",IF(COUNTIF($A$13:$A$112,"="&amp;A51)&gt;1,"Код повторюється",IF(LEN(B51)=0,"Вкажіть дату",IF(AND(LEN(B51)&gt;0,NOT(ISNUMBER(B51))),"Перевірте дату",IF(IF(ISNUMBER(B51),OR(B51&lt;1,B51&gt;2958465,B51&lt;&gt;INT(B51)),FALSE),"Перевірте дату",IF(OR(B51&lt;'Календар'!$B$4,B51&gt;'Календар'!$B$4+90),"Дата поза горизонтом",IF(NOT(OR(C51="Надходження",C51="Платіж")),"Оберіть напрям",IF(OR(NOT(ISTEXT(D51)),LEN(TRIM(D51))=0),"Вкажіть статтю",IF(LEN(E51)=0,"Вкажіть суму",IF(IF(ISNUMBER(E51),OR(E51&lt;=0,E51&gt;1000000000,ROUND(E51,2)&lt;&gt;E51),TRUE),"Перевірте суму","Поля заповнені"))))))))))))))</x:f>
      </x:c>
    </x:row>
    <x:row r="52" ht="34" customHeight="1">
      <x:c r="A52" s="14"/>
      <x:c r="B52" s="18"/>
      <x:c r="C52" s="14"/>
      <x:c r="D52" s="14"/>
      <x:c r="E52" s="19"/>
      <x:c r="F52" s="14"/>
      <x:c r="G52" s="15" t="str">
        <x:f>IF(COUNTA(A52:F52)=0,"",IF('Календар'!$C$4&lt;&gt;"Готово","Перевірте налаштування",IF(OR(NOT(ISTEXT(A52)),LEN(TRIM(A52))=0),"Вкажіть код",IF(A52&lt;&gt;TRIM(A52),"Приберіть пробіли коду",IF(OR(ISNUMBER(FIND("~",A52)),ISNUMBER(FIND("*",A52)),ISNUMBER(FIND("?",A52)),ISNUMBER(FIND("&lt;",A52)),ISNUMBER(FIND("&gt;",A52)),ISNUMBER(FIND("=",A52))),"Код має спецсимвол",IF(COUNTIF($A$13:$A$112,"="&amp;A52)&gt;1,"Код повторюється",IF(LEN(B52)=0,"Вкажіть дату",IF(AND(LEN(B52)&gt;0,NOT(ISNUMBER(B52))),"Перевірте дату",IF(IF(ISNUMBER(B52),OR(B52&lt;1,B52&gt;2958465,B52&lt;&gt;INT(B52)),FALSE),"Перевірте дату",IF(OR(B52&lt;'Календар'!$B$4,B52&gt;'Календар'!$B$4+90),"Дата поза горизонтом",IF(NOT(OR(C52="Надходження",C52="Платіж")),"Оберіть напрям",IF(OR(NOT(ISTEXT(D52)),LEN(TRIM(D52))=0),"Вкажіть статтю",IF(LEN(E52)=0,"Вкажіть суму",IF(IF(ISNUMBER(E52),OR(E52&lt;=0,E52&gt;1000000000,ROUND(E52,2)&lt;&gt;E52),TRUE),"Перевірте суму","Поля заповнені"))))))))))))))</x:f>
      </x:c>
    </x:row>
    <x:row r="53" ht="34" customHeight="1">
      <x:c r="A53" s="14"/>
      <x:c r="B53" s="18"/>
      <x:c r="C53" s="14"/>
      <x:c r="D53" s="14"/>
      <x:c r="E53" s="19"/>
      <x:c r="F53" s="14"/>
      <x:c r="G53" s="15" t="str">
        <x:f>IF(COUNTA(A53:F53)=0,"",IF('Календар'!$C$4&lt;&gt;"Готово","Перевірте налаштування",IF(OR(NOT(ISTEXT(A53)),LEN(TRIM(A53))=0),"Вкажіть код",IF(A53&lt;&gt;TRIM(A53),"Приберіть пробіли коду",IF(OR(ISNUMBER(FIND("~",A53)),ISNUMBER(FIND("*",A53)),ISNUMBER(FIND("?",A53)),ISNUMBER(FIND("&lt;",A53)),ISNUMBER(FIND("&gt;",A53)),ISNUMBER(FIND("=",A53))),"Код має спецсимвол",IF(COUNTIF($A$13:$A$112,"="&amp;A53)&gt;1,"Код повторюється",IF(LEN(B53)=0,"Вкажіть дату",IF(AND(LEN(B53)&gt;0,NOT(ISNUMBER(B53))),"Перевірте дату",IF(IF(ISNUMBER(B53),OR(B53&lt;1,B53&gt;2958465,B53&lt;&gt;INT(B53)),FALSE),"Перевірте дату",IF(OR(B53&lt;'Календар'!$B$4,B53&gt;'Календар'!$B$4+90),"Дата поза горизонтом",IF(NOT(OR(C53="Надходження",C53="Платіж")),"Оберіть напрям",IF(OR(NOT(ISTEXT(D53)),LEN(TRIM(D53))=0),"Вкажіть статтю",IF(LEN(E53)=0,"Вкажіть суму",IF(IF(ISNUMBER(E53),OR(E53&lt;=0,E53&gt;1000000000,ROUND(E53,2)&lt;&gt;E53),TRUE),"Перевірте суму","Поля заповнені"))))))))))))))</x:f>
      </x:c>
    </x:row>
    <x:row r="54" ht="34" customHeight="1">
      <x:c r="A54" s="14"/>
      <x:c r="B54" s="18"/>
      <x:c r="C54" s="14"/>
      <x:c r="D54" s="14"/>
      <x:c r="E54" s="19"/>
      <x:c r="F54" s="14"/>
      <x:c r="G54" s="15" t="str">
        <x:f>IF(COUNTA(A54:F54)=0,"",IF('Календар'!$C$4&lt;&gt;"Готово","Перевірте налаштування",IF(OR(NOT(ISTEXT(A54)),LEN(TRIM(A54))=0),"Вкажіть код",IF(A54&lt;&gt;TRIM(A54),"Приберіть пробіли коду",IF(OR(ISNUMBER(FIND("~",A54)),ISNUMBER(FIND("*",A54)),ISNUMBER(FIND("?",A54)),ISNUMBER(FIND("&lt;",A54)),ISNUMBER(FIND("&gt;",A54)),ISNUMBER(FIND("=",A54))),"Код має спецсимвол",IF(COUNTIF($A$13:$A$112,"="&amp;A54)&gt;1,"Код повторюється",IF(LEN(B54)=0,"Вкажіть дату",IF(AND(LEN(B54)&gt;0,NOT(ISNUMBER(B54))),"Перевірте дату",IF(IF(ISNUMBER(B54),OR(B54&lt;1,B54&gt;2958465,B54&lt;&gt;INT(B54)),FALSE),"Перевірте дату",IF(OR(B54&lt;'Календар'!$B$4,B54&gt;'Календар'!$B$4+90),"Дата поза горизонтом",IF(NOT(OR(C54="Надходження",C54="Платіж")),"Оберіть напрям",IF(OR(NOT(ISTEXT(D54)),LEN(TRIM(D54))=0),"Вкажіть статтю",IF(LEN(E54)=0,"Вкажіть суму",IF(IF(ISNUMBER(E54),OR(E54&lt;=0,E54&gt;1000000000,ROUND(E54,2)&lt;&gt;E54),TRUE),"Перевірте суму","Поля заповнені"))))))))))))))</x:f>
      </x:c>
    </x:row>
    <x:row r="55" ht="34" customHeight="1">
      <x:c r="A55" s="14"/>
      <x:c r="B55" s="18"/>
      <x:c r="C55" s="14"/>
      <x:c r="D55" s="14"/>
      <x:c r="E55" s="19"/>
      <x:c r="F55" s="14"/>
      <x:c r="G55" s="15" t="str">
        <x:f>IF(COUNTA(A55:F55)=0,"",IF('Календар'!$C$4&lt;&gt;"Готово","Перевірте налаштування",IF(OR(NOT(ISTEXT(A55)),LEN(TRIM(A55))=0),"Вкажіть код",IF(A55&lt;&gt;TRIM(A55),"Приберіть пробіли коду",IF(OR(ISNUMBER(FIND("~",A55)),ISNUMBER(FIND("*",A55)),ISNUMBER(FIND("?",A55)),ISNUMBER(FIND("&lt;",A55)),ISNUMBER(FIND("&gt;",A55)),ISNUMBER(FIND("=",A55))),"Код має спецсимвол",IF(COUNTIF($A$13:$A$112,"="&amp;A55)&gt;1,"Код повторюється",IF(LEN(B55)=0,"Вкажіть дату",IF(AND(LEN(B55)&gt;0,NOT(ISNUMBER(B55))),"Перевірте дату",IF(IF(ISNUMBER(B55),OR(B55&lt;1,B55&gt;2958465,B55&lt;&gt;INT(B55)),FALSE),"Перевірте дату",IF(OR(B55&lt;'Календар'!$B$4,B55&gt;'Календар'!$B$4+90),"Дата поза горизонтом",IF(NOT(OR(C55="Надходження",C55="Платіж")),"Оберіть напрям",IF(OR(NOT(ISTEXT(D55)),LEN(TRIM(D55))=0),"Вкажіть статтю",IF(LEN(E55)=0,"Вкажіть суму",IF(IF(ISNUMBER(E55),OR(E55&lt;=0,E55&gt;1000000000,ROUND(E55,2)&lt;&gt;E55),TRUE),"Перевірте суму","Поля заповнені"))))))))))))))</x:f>
      </x:c>
    </x:row>
    <x:row r="56" ht="34" customHeight="1">
      <x:c r="A56" s="14"/>
      <x:c r="B56" s="18"/>
      <x:c r="C56" s="14"/>
      <x:c r="D56" s="14"/>
      <x:c r="E56" s="19"/>
      <x:c r="F56" s="14"/>
      <x:c r="G56" s="15" t="str">
        <x:f>IF(COUNTA(A56:F56)=0,"",IF('Календар'!$C$4&lt;&gt;"Готово","Перевірте налаштування",IF(OR(NOT(ISTEXT(A56)),LEN(TRIM(A56))=0),"Вкажіть код",IF(A56&lt;&gt;TRIM(A56),"Приберіть пробіли коду",IF(OR(ISNUMBER(FIND("~",A56)),ISNUMBER(FIND("*",A56)),ISNUMBER(FIND("?",A56)),ISNUMBER(FIND("&lt;",A56)),ISNUMBER(FIND("&gt;",A56)),ISNUMBER(FIND("=",A56))),"Код має спецсимвол",IF(COUNTIF($A$13:$A$112,"="&amp;A56)&gt;1,"Код повторюється",IF(LEN(B56)=0,"Вкажіть дату",IF(AND(LEN(B56)&gt;0,NOT(ISNUMBER(B56))),"Перевірте дату",IF(IF(ISNUMBER(B56),OR(B56&lt;1,B56&gt;2958465,B56&lt;&gt;INT(B56)),FALSE),"Перевірте дату",IF(OR(B56&lt;'Календар'!$B$4,B56&gt;'Календар'!$B$4+90),"Дата поза горизонтом",IF(NOT(OR(C56="Надходження",C56="Платіж")),"Оберіть напрям",IF(OR(NOT(ISTEXT(D56)),LEN(TRIM(D56))=0),"Вкажіть статтю",IF(LEN(E56)=0,"Вкажіть суму",IF(IF(ISNUMBER(E56),OR(E56&lt;=0,E56&gt;1000000000,ROUND(E56,2)&lt;&gt;E56),TRUE),"Перевірте суму","Поля заповнені"))))))))))))))</x:f>
      </x:c>
    </x:row>
    <x:row r="57" ht="34" customHeight="1">
      <x:c r="A57" s="14"/>
      <x:c r="B57" s="18"/>
      <x:c r="C57" s="14"/>
      <x:c r="D57" s="14"/>
      <x:c r="E57" s="19"/>
      <x:c r="F57" s="14"/>
      <x:c r="G57" s="15" t="str">
        <x:f>IF(COUNTA(A57:F57)=0,"",IF('Календар'!$C$4&lt;&gt;"Готово","Перевірте налаштування",IF(OR(NOT(ISTEXT(A57)),LEN(TRIM(A57))=0),"Вкажіть код",IF(A57&lt;&gt;TRIM(A57),"Приберіть пробіли коду",IF(OR(ISNUMBER(FIND("~",A57)),ISNUMBER(FIND("*",A57)),ISNUMBER(FIND("?",A57)),ISNUMBER(FIND("&lt;",A57)),ISNUMBER(FIND("&gt;",A57)),ISNUMBER(FIND("=",A57))),"Код має спецсимвол",IF(COUNTIF($A$13:$A$112,"="&amp;A57)&gt;1,"Код повторюється",IF(LEN(B57)=0,"Вкажіть дату",IF(AND(LEN(B57)&gt;0,NOT(ISNUMBER(B57))),"Перевірте дату",IF(IF(ISNUMBER(B57),OR(B57&lt;1,B57&gt;2958465,B57&lt;&gt;INT(B57)),FALSE),"Перевірте дату",IF(OR(B57&lt;'Календар'!$B$4,B57&gt;'Календар'!$B$4+90),"Дата поза горизонтом",IF(NOT(OR(C57="Надходження",C57="Платіж")),"Оберіть напрям",IF(OR(NOT(ISTEXT(D57)),LEN(TRIM(D57))=0),"Вкажіть статтю",IF(LEN(E57)=0,"Вкажіть суму",IF(IF(ISNUMBER(E57),OR(E57&lt;=0,E57&gt;1000000000,ROUND(E57,2)&lt;&gt;E57),TRUE),"Перевірте суму","Поля заповнені"))))))))))))))</x:f>
      </x:c>
    </x:row>
    <x:row r="58" ht="34" customHeight="1">
      <x:c r="A58" s="14"/>
      <x:c r="B58" s="18"/>
      <x:c r="C58" s="14"/>
      <x:c r="D58" s="14"/>
      <x:c r="E58" s="19"/>
      <x:c r="F58" s="14"/>
      <x:c r="G58" s="15" t="str">
        <x:f>IF(COUNTA(A58:F58)=0,"",IF('Календар'!$C$4&lt;&gt;"Готово","Перевірте налаштування",IF(OR(NOT(ISTEXT(A58)),LEN(TRIM(A58))=0),"Вкажіть код",IF(A58&lt;&gt;TRIM(A58),"Приберіть пробіли коду",IF(OR(ISNUMBER(FIND("~",A58)),ISNUMBER(FIND("*",A58)),ISNUMBER(FIND("?",A58)),ISNUMBER(FIND("&lt;",A58)),ISNUMBER(FIND("&gt;",A58)),ISNUMBER(FIND("=",A58))),"Код має спецсимвол",IF(COUNTIF($A$13:$A$112,"="&amp;A58)&gt;1,"Код повторюється",IF(LEN(B58)=0,"Вкажіть дату",IF(AND(LEN(B58)&gt;0,NOT(ISNUMBER(B58))),"Перевірте дату",IF(IF(ISNUMBER(B58),OR(B58&lt;1,B58&gt;2958465,B58&lt;&gt;INT(B58)),FALSE),"Перевірте дату",IF(OR(B58&lt;'Календар'!$B$4,B58&gt;'Календар'!$B$4+90),"Дата поза горизонтом",IF(NOT(OR(C58="Надходження",C58="Платіж")),"Оберіть напрям",IF(OR(NOT(ISTEXT(D58)),LEN(TRIM(D58))=0),"Вкажіть статтю",IF(LEN(E58)=0,"Вкажіть суму",IF(IF(ISNUMBER(E58),OR(E58&lt;=0,E58&gt;1000000000,ROUND(E58,2)&lt;&gt;E58),TRUE),"Перевірте суму","Поля заповнені"))))))))))))))</x:f>
      </x:c>
    </x:row>
    <x:row r="59" ht="34" customHeight="1">
      <x:c r="A59" s="14"/>
      <x:c r="B59" s="18"/>
      <x:c r="C59" s="14"/>
      <x:c r="D59" s="14"/>
      <x:c r="E59" s="19"/>
      <x:c r="F59" s="14"/>
      <x:c r="G59" s="15" t="str">
        <x:f>IF(COUNTA(A59:F59)=0,"",IF('Календар'!$C$4&lt;&gt;"Готово","Перевірте налаштування",IF(OR(NOT(ISTEXT(A59)),LEN(TRIM(A59))=0),"Вкажіть код",IF(A59&lt;&gt;TRIM(A59),"Приберіть пробіли коду",IF(OR(ISNUMBER(FIND("~",A59)),ISNUMBER(FIND("*",A59)),ISNUMBER(FIND("?",A59)),ISNUMBER(FIND("&lt;",A59)),ISNUMBER(FIND("&gt;",A59)),ISNUMBER(FIND("=",A59))),"Код має спецсимвол",IF(COUNTIF($A$13:$A$112,"="&amp;A59)&gt;1,"Код повторюється",IF(LEN(B59)=0,"Вкажіть дату",IF(AND(LEN(B59)&gt;0,NOT(ISNUMBER(B59))),"Перевірте дату",IF(IF(ISNUMBER(B59),OR(B59&lt;1,B59&gt;2958465,B59&lt;&gt;INT(B59)),FALSE),"Перевірте дату",IF(OR(B59&lt;'Календар'!$B$4,B59&gt;'Календар'!$B$4+90),"Дата поза горизонтом",IF(NOT(OR(C59="Надходження",C59="Платіж")),"Оберіть напрям",IF(OR(NOT(ISTEXT(D59)),LEN(TRIM(D59))=0),"Вкажіть статтю",IF(LEN(E59)=0,"Вкажіть суму",IF(IF(ISNUMBER(E59),OR(E59&lt;=0,E59&gt;1000000000,ROUND(E59,2)&lt;&gt;E59),TRUE),"Перевірте суму","Поля заповнені"))))))))))))))</x:f>
      </x:c>
    </x:row>
    <x:row r="60" ht="34" customHeight="1">
      <x:c r="A60" s="14"/>
      <x:c r="B60" s="18"/>
      <x:c r="C60" s="14"/>
      <x:c r="D60" s="14"/>
      <x:c r="E60" s="19"/>
      <x:c r="F60" s="14"/>
      <x:c r="G60" s="15" t="str">
        <x:f>IF(COUNTA(A60:F60)=0,"",IF('Календар'!$C$4&lt;&gt;"Готово","Перевірте налаштування",IF(OR(NOT(ISTEXT(A60)),LEN(TRIM(A60))=0),"Вкажіть код",IF(A60&lt;&gt;TRIM(A60),"Приберіть пробіли коду",IF(OR(ISNUMBER(FIND("~",A60)),ISNUMBER(FIND("*",A60)),ISNUMBER(FIND("?",A60)),ISNUMBER(FIND("&lt;",A60)),ISNUMBER(FIND("&gt;",A60)),ISNUMBER(FIND("=",A60))),"Код має спецсимвол",IF(COUNTIF($A$13:$A$112,"="&amp;A60)&gt;1,"Код повторюється",IF(LEN(B60)=0,"Вкажіть дату",IF(AND(LEN(B60)&gt;0,NOT(ISNUMBER(B60))),"Перевірте дату",IF(IF(ISNUMBER(B60),OR(B60&lt;1,B60&gt;2958465,B60&lt;&gt;INT(B60)),FALSE),"Перевірте дату",IF(OR(B60&lt;'Календар'!$B$4,B60&gt;'Календар'!$B$4+90),"Дата поза горизонтом",IF(NOT(OR(C60="Надходження",C60="Платіж")),"Оберіть напрям",IF(OR(NOT(ISTEXT(D60)),LEN(TRIM(D60))=0),"Вкажіть статтю",IF(LEN(E60)=0,"Вкажіть суму",IF(IF(ISNUMBER(E60),OR(E60&lt;=0,E60&gt;1000000000,ROUND(E60,2)&lt;&gt;E60),TRUE),"Перевірте суму","Поля заповнені"))))))))))))))</x:f>
      </x:c>
    </x:row>
    <x:row r="61" ht="34" customHeight="1">
      <x:c r="A61" s="14"/>
      <x:c r="B61" s="18"/>
      <x:c r="C61" s="14"/>
      <x:c r="D61" s="14"/>
      <x:c r="E61" s="19"/>
      <x:c r="F61" s="14"/>
      <x:c r="G61" s="15" t="str">
        <x:f>IF(COUNTA(A61:F61)=0,"",IF('Календар'!$C$4&lt;&gt;"Готово","Перевірте налаштування",IF(OR(NOT(ISTEXT(A61)),LEN(TRIM(A61))=0),"Вкажіть код",IF(A61&lt;&gt;TRIM(A61),"Приберіть пробіли коду",IF(OR(ISNUMBER(FIND("~",A61)),ISNUMBER(FIND("*",A61)),ISNUMBER(FIND("?",A61)),ISNUMBER(FIND("&lt;",A61)),ISNUMBER(FIND("&gt;",A61)),ISNUMBER(FIND("=",A61))),"Код має спецсимвол",IF(COUNTIF($A$13:$A$112,"="&amp;A61)&gt;1,"Код повторюється",IF(LEN(B61)=0,"Вкажіть дату",IF(AND(LEN(B61)&gt;0,NOT(ISNUMBER(B61))),"Перевірте дату",IF(IF(ISNUMBER(B61),OR(B61&lt;1,B61&gt;2958465,B61&lt;&gt;INT(B61)),FALSE),"Перевірте дату",IF(OR(B61&lt;'Календар'!$B$4,B61&gt;'Календар'!$B$4+90),"Дата поза горизонтом",IF(NOT(OR(C61="Надходження",C61="Платіж")),"Оберіть напрям",IF(OR(NOT(ISTEXT(D61)),LEN(TRIM(D61))=0),"Вкажіть статтю",IF(LEN(E61)=0,"Вкажіть суму",IF(IF(ISNUMBER(E61),OR(E61&lt;=0,E61&gt;1000000000,ROUND(E61,2)&lt;&gt;E61),TRUE),"Перевірте суму","Поля заповнені"))))))))))))))</x:f>
      </x:c>
    </x:row>
    <x:row r="62" ht="34" customHeight="1">
      <x:c r="A62" s="14"/>
      <x:c r="B62" s="18"/>
      <x:c r="C62" s="14"/>
      <x:c r="D62" s="14"/>
      <x:c r="E62" s="19"/>
      <x:c r="F62" s="14"/>
      <x:c r="G62" s="15" t="str">
        <x:f>IF(COUNTA(A62:F62)=0,"",IF('Календар'!$C$4&lt;&gt;"Готово","Перевірте налаштування",IF(OR(NOT(ISTEXT(A62)),LEN(TRIM(A62))=0),"Вкажіть код",IF(A62&lt;&gt;TRIM(A62),"Приберіть пробіли коду",IF(OR(ISNUMBER(FIND("~",A62)),ISNUMBER(FIND("*",A62)),ISNUMBER(FIND("?",A62)),ISNUMBER(FIND("&lt;",A62)),ISNUMBER(FIND("&gt;",A62)),ISNUMBER(FIND("=",A62))),"Код має спецсимвол",IF(COUNTIF($A$13:$A$112,"="&amp;A62)&gt;1,"Код повторюється",IF(LEN(B62)=0,"Вкажіть дату",IF(AND(LEN(B62)&gt;0,NOT(ISNUMBER(B62))),"Перевірте дату",IF(IF(ISNUMBER(B62),OR(B62&lt;1,B62&gt;2958465,B62&lt;&gt;INT(B62)),FALSE),"Перевірте дату",IF(OR(B62&lt;'Календар'!$B$4,B62&gt;'Календар'!$B$4+90),"Дата поза горизонтом",IF(NOT(OR(C62="Надходження",C62="Платіж")),"Оберіть напрям",IF(OR(NOT(ISTEXT(D62)),LEN(TRIM(D62))=0),"Вкажіть статтю",IF(LEN(E62)=0,"Вкажіть суму",IF(IF(ISNUMBER(E62),OR(E62&lt;=0,E62&gt;1000000000,ROUND(E62,2)&lt;&gt;E62),TRUE),"Перевірте суму","Поля заповнені"))))))))))))))</x:f>
      </x:c>
    </x:row>
    <x:row r="63" ht="34" customHeight="1">
      <x:c r="A63" s="14"/>
      <x:c r="B63" s="18"/>
      <x:c r="C63" s="14"/>
      <x:c r="D63" s="14"/>
      <x:c r="E63" s="19"/>
      <x:c r="F63" s="14"/>
      <x:c r="G63" s="15" t="str">
        <x:f>IF(COUNTA(A63:F63)=0,"",IF('Календар'!$C$4&lt;&gt;"Готово","Перевірте налаштування",IF(OR(NOT(ISTEXT(A63)),LEN(TRIM(A63))=0),"Вкажіть код",IF(A63&lt;&gt;TRIM(A63),"Приберіть пробіли коду",IF(OR(ISNUMBER(FIND("~",A63)),ISNUMBER(FIND("*",A63)),ISNUMBER(FIND("?",A63)),ISNUMBER(FIND("&lt;",A63)),ISNUMBER(FIND("&gt;",A63)),ISNUMBER(FIND("=",A63))),"Код має спецсимвол",IF(COUNTIF($A$13:$A$112,"="&amp;A63)&gt;1,"Код повторюється",IF(LEN(B63)=0,"Вкажіть дату",IF(AND(LEN(B63)&gt;0,NOT(ISNUMBER(B63))),"Перевірте дату",IF(IF(ISNUMBER(B63),OR(B63&lt;1,B63&gt;2958465,B63&lt;&gt;INT(B63)),FALSE),"Перевірте дату",IF(OR(B63&lt;'Календар'!$B$4,B63&gt;'Календар'!$B$4+90),"Дата поза горизонтом",IF(NOT(OR(C63="Надходження",C63="Платіж")),"Оберіть напрям",IF(OR(NOT(ISTEXT(D63)),LEN(TRIM(D63))=0),"Вкажіть статтю",IF(LEN(E63)=0,"Вкажіть суму",IF(IF(ISNUMBER(E63),OR(E63&lt;=0,E63&gt;1000000000,ROUND(E63,2)&lt;&gt;E63),TRUE),"Перевірте суму","Поля заповнені"))))))))))))))</x:f>
      </x:c>
    </x:row>
    <x:row r="64" ht="34" customHeight="1">
      <x:c r="A64" s="14"/>
      <x:c r="B64" s="18"/>
      <x:c r="C64" s="14"/>
      <x:c r="D64" s="14"/>
      <x:c r="E64" s="19"/>
      <x:c r="F64" s="14"/>
      <x:c r="G64" s="15" t="str">
        <x:f>IF(COUNTA(A64:F64)=0,"",IF('Календар'!$C$4&lt;&gt;"Готово","Перевірте налаштування",IF(OR(NOT(ISTEXT(A64)),LEN(TRIM(A64))=0),"Вкажіть код",IF(A64&lt;&gt;TRIM(A64),"Приберіть пробіли коду",IF(OR(ISNUMBER(FIND("~",A64)),ISNUMBER(FIND("*",A64)),ISNUMBER(FIND("?",A64)),ISNUMBER(FIND("&lt;",A64)),ISNUMBER(FIND("&gt;",A64)),ISNUMBER(FIND("=",A64))),"Код має спецсимвол",IF(COUNTIF($A$13:$A$112,"="&amp;A64)&gt;1,"Код повторюється",IF(LEN(B64)=0,"Вкажіть дату",IF(AND(LEN(B64)&gt;0,NOT(ISNUMBER(B64))),"Перевірте дату",IF(IF(ISNUMBER(B64),OR(B64&lt;1,B64&gt;2958465,B64&lt;&gt;INT(B64)),FALSE),"Перевірте дату",IF(OR(B64&lt;'Календар'!$B$4,B64&gt;'Календар'!$B$4+90),"Дата поза горизонтом",IF(NOT(OR(C64="Надходження",C64="Платіж")),"Оберіть напрям",IF(OR(NOT(ISTEXT(D64)),LEN(TRIM(D64))=0),"Вкажіть статтю",IF(LEN(E64)=0,"Вкажіть суму",IF(IF(ISNUMBER(E64),OR(E64&lt;=0,E64&gt;1000000000,ROUND(E64,2)&lt;&gt;E64),TRUE),"Перевірте суму","Поля заповнені"))))))))))))))</x:f>
      </x:c>
    </x:row>
    <x:row r="65" ht="34" customHeight="1">
      <x:c r="A65" s="14"/>
      <x:c r="B65" s="18"/>
      <x:c r="C65" s="14"/>
      <x:c r="D65" s="14"/>
      <x:c r="E65" s="19"/>
      <x:c r="F65" s="14"/>
      <x:c r="G65" s="15" t="str">
        <x:f>IF(COUNTA(A65:F65)=0,"",IF('Календар'!$C$4&lt;&gt;"Готово","Перевірте налаштування",IF(OR(NOT(ISTEXT(A65)),LEN(TRIM(A65))=0),"Вкажіть код",IF(A65&lt;&gt;TRIM(A65),"Приберіть пробіли коду",IF(OR(ISNUMBER(FIND("~",A65)),ISNUMBER(FIND("*",A65)),ISNUMBER(FIND("?",A65)),ISNUMBER(FIND("&lt;",A65)),ISNUMBER(FIND("&gt;",A65)),ISNUMBER(FIND("=",A65))),"Код має спецсимвол",IF(COUNTIF($A$13:$A$112,"="&amp;A65)&gt;1,"Код повторюється",IF(LEN(B65)=0,"Вкажіть дату",IF(AND(LEN(B65)&gt;0,NOT(ISNUMBER(B65))),"Перевірте дату",IF(IF(ISNUMBER(B65),OR(B65&lt;1,B65&gt;2958465,B65&lt;&gt;INT(B65)),FALSE),"Перевірте дату",IF(OR(B65&lt;'Календар'!$B$4,B65&gt;'Календар'!$B$4+90),"Дата поза горизонтом",IF(NOT(OR(C65="Надходження",C65="Платіж")),"Оберіть напрям",IF(OR(NOT(ISTEXT(D65)),LEN(TRIM(D65))=0),"Вкажіть статтю",IF(LEN(E65)=0,"Вкажіть суму",IF(IF(ISNUMBER(E65),OR(E65&lt;=0,E65&gt;1000000000,ROUND(E65,2)&lt;&gt;E65),TRUE),"Перевірте суму","Поля заповнені"))))))))))))))</x:f>
      </x:c>
    </x:row>
    <x:row r="66" ht="34" customHeight="1">
      <x:c r="A66" s="14"/>
      <x:c r="B66" s="18"/>
      <x:c r="C66" s="14"/>
      <x:c r="D66" s="14"/>
      <x:c r="E66" s="19"/>
      <x:c r="F66" s="14"/>
      <x:c r="G66" s="15" t="str">
        <x:f>IF(COUNTA(A66:F66)=0,"",IF('Календар'!$C$4&lt;&gt;"Готово","Перевірте налаштування",IF(OR(NOT(ISTEXT(A66)),LEN(TRIM(A66))=0),"Вкажіть код",IF(A66&lt;&gt;TRIM(A66),"Приберіть пробіли коду",IF(OR(ISNUMBER(FIND("~",A66)),ISNUMBER(FIND("*",A66)),ISNUMBER(FIND("?",A66)),ISNUMBER(FIND("&lt;",A66)),ISNUMBER(FIND("&gt;",A66)),ISNUMBER(FIND("=",A66))),"Код має спецсимвол",IF(COUNTIF($A$13:$A$112,"="&amp;A66)&gt;1,"Код повторюється",IF(LEN(B66)=0,"Вкажіть дату",IF(AND(LEN(B66)&gt;0,NOT(ISNUMBER(B66))),"Перевірте дату",IF(IF(ISNUMBER(B66),OR(B66&lt;1,B66&gt;2958465,B66&lt;&gt;INT(B66)),FALSE),"Перевірте дату",IF(OR(B66&lt;'Календар'!$B$4,B66&gt;'Календар'!$B$4+90),"Дата поза горизонтом",IF(NOT(OR(C66="Надходження",C66="Платіж")),"Оберіть напрям",IF(OR(NOT(ISTEXT(D66)),LEN(TRIM(D66))=0),"Вкажіть статтю",IF(LEN(E66)=0,"Вкажіть суму",IF(IF(ISNUMBER(E66),OR(E66&lt;=0,E66&gt;1000000000,ROUND(E66,2)&lt;&gt;E66),TRUE),"Перевірте суму","Поля заповнені"))))))))))))))</x:f>
      </x:c>
    </x:row>
    <x:row r="67" ht="34" customHeight="1">
      <x:c r="A67" s="14"/>
      <x:c r="B67" s="18"/>
      <x:c r="C67" s="14"/>
      <x:c r="D67" s="14"/>
      <x:c r="E67" s="19"/>
      <x:c r="F67" s="14"/>
      <x:c r="G67" s="15" t="str">
        <x:f>IF(COUNTA(A67:F67)=0,"",IF('Календар'!$C$4&lt;&gt;"Готово","Перевірте налаштування",IF(OR(NOT(ISTEXT(A67)),LEN(TRIM(A67))=0),"Вкажіть код",IF(A67&lt;&gt;TRIM(A67),"Приберіть пробіли коду",IF(OR(ISNUMBER(FIND("~",A67)),ISNUMBER(FIND("*",A67)),ISNUMBER(FIND("?",A67)),ISNUMBER(FIND("&lt;",A67)),ISNUMBER(FIND("&gt;",A67)),ISNUMBER(FIND("=",A67))),"Код має спецсимвол",IF(COUNTIF($A$13:$A$112,"="&amp;A67)&gt;1,"Код повторюється",IF(LEN(B67)=0,"Вкажіть дату",IF(AND(LEN(B67)&gt;0,NOT(ISNUMBER(B67))),"Перевірте дату",IF(IF(ISNUMBER(B67),OR(B67&lt;1,B67&gt;2958465,B67&lt;&gt;INT(B67)),FALSE),"Перевірте дату",IF(OR(B67&lt;'Календар'!$B$4,B67&gt;'Календар'!$B$4+90),"Дата поза горизонтом",IF(NOT(OR(C67="Надходження",C67="Платіж")),"Оберіть напрям",IF(OR(NOT(ISTEXT(D67)),LEN(TRIM(D67))=0),"Вкажіть статтю",IF(LEN(E67)=0,"Вкажіть суму",IF(IF(ISNUMBER(E67),OR(E67&lt;=0,E67&gt;1000000000,ROUND(E67,2)&lt;&gt;E67),TRUE),"Перевірте суму","Поля заповнені"))))))))))))))</x:f>
      </x:c>
    </x:row>
    <x:row r="68" ht="34" customHeight="1">
      <x:c r="A68" s="14"/>
      <x:c r="B68" s="18"/>
      <x:c r="C68" s="14"/>
      <x:c r="D68" s="14"/>
      <x:c r="E68" s="19"/>
      <x:c r="F68" s="14"/>
      <x:c r="G68" s="15" t="str">
        <x:f>IF(COUNTA(A68:F68)=0,"",IF('Календар'!$C$4&lt;&gt;"Готово","Перевірте налаштування",IF(OR(NOT(ISTEXT(A68)),LEN(TRIM(A68))=0),"Вкажіть код",IF(A68&lt;&gt;TRIM(A68),"Приберіть пробіли коду",IF(OR(ISNUMBER(FIND("~",A68)),ISNUMBER(FIND("*",A68)),ISNUMBER(FIND("?",A68)),ISNUMBER(FIND("&lt;",A68)),ISNUMBER(FIND("&gt;",A68)),ISNUMBER(FIND("=",A68))),"Код має спецсимвол",IF(COUNTIF($A$13:$A$112,"="&amp;A68)&gt;1,"Код повторюється",IF(LEN(B68)=0,"Вкажіть дату",IF(AND(LEN(B68)&gt;0,NOT(ISNUMBER(B68))),"Перевірте дату",IF(IF(ISNUMBER(B68),OR(B68&lt;1,B68&gt;2958465,B68&lt;&gt;INT(B68)),FALSE),"Перевірте дату",IF(OR(B68&lt;'Календар'!$B$4,B68&gt;'Календар'!$B$4+90),"Дата поза горизонтом",IF(NOT(OR(C68="Надходження",C68="Платіж")),"Оберіть напрям",IF(OR(NOT(ISTEXT(D68)),LEN(TRIM(D68))=0),"Вкажіть статтю",IF(LEN(E68)=0,"Вкажіть суму",IF(IF(ISNUMBER(E68),OR(E68&lt;=0,E68&gt;1000000000,ROUND(E68,2)&lt;&gt;E68),TRUE),"Перевірте суму","Поля заповнені"))))))))))))))</x:f>
      </x:c>
    </x:row>
    <x:row r="69" ht="34" customHeight="1">
      <x:c r="A69" s="14"/>
      <x:c r="B69" s="18"/>
      <x:c r="C69" s="14"/>
      <x:c r="D69" s="14"/>
      <x:c r="E69" s="19"/>
      <x:c r="F69" s="14"/>
      <x:c r="G69" s="15" t="str">
        <x:f>IF(COUNTA(A69:F69)=0,"",IF('Календар'!$C$4&lt;&gt;"Готово","Перевірте налаштування",IF(OR(NOT(ISTEXT(A69)),LEN(TRIM(A69))=0),"Вкажіть код",IF(A69&lt;&gt;TRIM(A69),"Приберіть пробіли коду",IF(OR(ISNUMBER(FIND("~",A69)),ISNUMBER(FIND("*",A69)),ISNUMBER(FIND("?",A69)),ISNUMBER(FIND("&lt;",A69)),ISNUMBER(FIND("&gt;",A69)),ISNUMBER(FIND("=",A69))),"Код має спецсимвол",IF(COUNTIF($A$13:$A$112,"="&amp;A69)&gt;1,"Код повторюється",IF(LEN(B69)=0,"Вкажіть дату",IF(AND(LEN(B69)&gt;0,NOT(ISNUMBER(B69))),"Перевірте дату",IF(IF(ISNUMBER(B69),OR(B69&lt;1,B69&gt;2958465,B69&lt;&gt;INT(B69)),FALSE),"Перевірте дату",IF(OR(B69&lt;'Календар'!$B$4,B69&gt;'Календар'!$B$4+90),"Дата поза горизонтом",IF(NOT(OR(C69="Надходження",C69="Платіж")),"Оберіть напрям",IF(OR(NOT(ISTEXT(D69)),LEN(TRIM(D69))=0),"Вкажіть статтю",IF(LEN(E69)=0,"Вкажіть суму",IF(IF(ISNUMBER(E69),OR(E69&lt;=0,E69&gt;1000000000,ROUND(E69,2)&lt;&gt;E69),TRUE),"Перевірте суму","Поля заповнені"))))))))))))))</x:f>
      </x:c>
    </x:row>
    <x:row r="70" ht="34" customHeight="1">
      <x:c r="A70" s="14"/>
      <x:c r="B70" s="18"/>
      <x:c r="C70" s="14"/>
      <x:c r="D70" s="14"/>
      <x:c r="E70" s="19"/>
      <x:c r="F70" s="14"/>
      <x:c r="G70" s="15" t="str">
        <x:f>IF(COUNTA(A70:F70)=0,"",IF('Календар'!$C$4&lt;&gt;"Готово","Перевірте налаштування",IF(OR(NOT(ISTEXT(A70)),LEN(TRIM(A70))=0),"Вкажіть код",IF(A70&lt;&gt;TRIM(A70),"Приберіть пробіли коду",IF(OR(ISNUMBER(FIND("~",A70)),ISNUMBER(FIND("*",A70)),ISNUMBER(FIND("?",A70)),ISNUMBER(FIND("&lt;",A70)),ISNUMBER(FIND("&gt;",A70)),ISNUMBER(FIND("=",A70))),"Код має спецсимвол",IF(COUNTIF($A$13:$A$112,"="&amp;A70)&gt;1,"Код повторюється",IF(LEN(B70)=0,"Вкажіть дату",IF(AND(LEN(B70)&gt;0,NOT(ISNUMBER(B70))),"Перевірте дату",IF(IF(ISNUMBER(B70),OR(B70&lt;1,B70&gt;2958465,B70&lt;&gt;INT(B70)),FALSE),"Перевірте дату",IF(OR(B70&lt;'Календар'!$B$4,B70&gt;'Календар'!$B$4+90),"Дата поза горизонтом",IF(NOT(OR(C70="Надходження",C70="Платіж")),"Оберіть напрям",IF(OR(NOT(ISTEXT(D70)),LEN(TRIM(D70))=0),"Вкажіть статтю",IF(LEN(E70)=0,"Вкажіть суму",IF(IF(ISNUMBER(E70),OR(E70&lt;=0,E70&gt;1000000000,ROUND(E70,2)&lt;&gt;E70),TRUE),"Перевірте суму","Поля заповнені"))))))))))))))</x:f>
      </x:c>
    </x:row>
    <x:row r="71" ht="34" customHeight="1">
      <x:c r="A71" s="14"/>
      <x:c r="B71" s="18"/>
      <x:c r="C71" s="14"/>
      <x:c r="D71" s="14"/>
      <x:c r="E71" s="19"/>
      <x:c r="F71" s="14"/>
      <x:c r="G71" s="15" t="str">
        <x:f>IF(COUNTA(A71:F71)=0,"",IF('Календар'!$C$4&lt;&gt;"Готово","Перевірте налаштування",IF(OR(NOT(ISTEXT(A71)),LEN(TRIM(A71))=0),"Вкажіть код",IF(A71&lt;&gt;TRIM(A71),"Приберіть пробіли коду",IF(OR(ISNUMBER(FIND("~",A71)),ISNUMBER(FIND("*",A71)),ISNUMBER(FIND("?",A71)),ISNUMBER(FIND("&lt;",A71)),ISNUMBER(FIND("&gt;",A71)),ISNUMBER(FIND("=",A71))),"Код має спецсимвол",IF(COUNTIF($A$13:$A$112,"="&amp;A71)&gt;1,"Код повторюється",IF(LEN(B71)=0,"Вкажіть дату",IF(AND(LEN(B71)&gt;0,NOT(ISNUMBER(B71))),"Перевірте дату",IF(IF(ISNUMBER(B71),OR(B71&lt;1,B71&gt;2958465,B71&lt;&gt;INT(B71)),FALSE),"Перевірте дату",IF(OR(B71&lt;'Календар'!$B$4,B71&gt;'Календар'!$B$4+90),"Дата поза горизонтом",IF(NOT(OR(C71="Надходження",C71="Платіж")),"Оберіть напрям",IF(OR(NOT(ISTEXT(D71)),LEN(TRIM(D71))=0),"Вкажіть статтю",IF(LEN(E71)=0,"Вкажіть суму",IF(IF(ISNUMBER(E71),OR(E71&lt;=0,E71&gt;1000000000,ROUND(E71,2)&lt;&gt;E71),TRUE),"Перевірте суму","Поля заповнені"))))))))))))))</x:f>
      </x:c>
    </x:row>
    <x:row r="72" ht="34" customHeight="1">
      <x:c r="A72" s="14"/>
      <x:c r="B72" s="18"/>
      <x:c r="C72" s="14"/>
      <x:c r="D72" s="14"/>
      <x:c r="E72" s="19"/>
      <x:c r="F72" s="14"/>
      <x:c r="G72" s="15" t="str">
        <x:f>IF(COUNTA(A72:F72)=0,"",IF('Календар'!$C$4&lt;&gt;"Готово","Перевірте налаштування",IF(OR(NOT(ISTEXT(A72)),LEN(TRIM(A72))=0),"Вкажіть код",IF(A72&lt;&gt;TRIM(A72),"Приберіть пробіли коду",IF(OR(ISNUMBER(FIND("~",A72)),ISNUMBER(FIND("*",A72)),ISNUMBER(FIND("?",A72)),ISNUMBER(FIND("&lt;",A72)),ISNUMBER(FIND("&gt;",A72)),ISNUMBER(FIND("=",A72))),"Код має спецсимвол",IF(COUNTIF($A$13:$A$112,"="&amp;A72)&gt;1,"Код повторюється",IF(LEN(B72)=0,"Вкажіть дату",IF(AND(LEN(B72)&gt;0,NOT(ISNUMBER(B72))),"Перевірте дату",IF(IF(ISNUMBER(B72),OR(B72&lt;1,B72&gt;2958465,B72&lt;&gt;INT(B72)),FALSE),"Перевірте дату",IF(OR(B72&lt;'Календар'!$B$4,B72&gt;'Календар'!$B$4+90),"Дата поза горизонтом",IF(NOT(OR(C72="Надходження",C72="Платіж")),"Оберіть напрям",IF(OR(NOT(ISTEXT(D72)),LEN(TRIM(D72))=0),"Вкажіть статтю",IF(LEN(E72)=0,"Вкажіть суму",IF(IF(ISNUMBER(E72),OR(E72&lt;=0,E72&gt;1000000000,ROUND(E72,2)&lt;&gt;E72),TRUE),"Перевірте суму","Поля заповнені"))))))))))))))</x:f>
      </x:c>
    </x:row>
    <x:row r="73" ht="34" customHeight="1">
      <x:c r="A73" s="14"/>
      <x:c r="B73" s="18"/>
      <x:c r="C73" s="14"/>
      <x:c r="D73" s="14"/>
      <x:c r="E73" s="19"/>
      <x:c r="F73" s="14"/>
      <x:c r="G73" s="15" t="str">
        <x:f>IF(COUNTA(A73:F73)=0,"",IF('Календар'!$C$4&lt;&gt;"Готово","Перевірте налаштування",IF(OR(NOT(ISTEXT(A73)),LEN(TRIM(A73))=0),"Вкажіть код",IF(A73&lt;&gt;TRIM(A73),"Приберіть пробіли коду",IF(OR(ISNUMBER(FIND("~",A73)),ISNUMBER(FIND("*",A73)),ISNUMBER(FIND("?",A73)),ISNUMBER(FIND("&lt;",A73)),ISNUMBER(FIND("&gt;",A73)),ISNUMBER(FIND("=",A73))),"Код має спецсимвол",IF(COUNTIF($A$13:$A$112,"="&amp;A73)&gt;1,"Код повторюється",IF(LEN(B73)=0,"Вкажіть дату",IF(AND(LEN(B73)&gt;0,NOT(ISNUMBER(B73))),"Перевірте дату",IF(IF(ISNUMBER(B73),OR(B73&lt;1,B73&gt;2958465,B73&lt;&gt;INT(B73)),FALSE),"Перевірте дату",IF(OR(B73&lt;'Календар'!$B$4,B73&gt;'Календар'!$B$4+90),"Дата поза горизонтом",IF(NOT(OR(C73="Надходження",C73="Платіж")),"Оберіть напрям",IF(OR(NOT(ISTEXT(D73)),LEN(TRIM(D73))=0),"Вкажіть статтю",IF(LEN(E73)=0,"Вкажіть суму",IF(IF(ISNUMBER(E73),OR(E73&lt;=0,E73&gt;1000000000,ROUND(E73,2)&lt;&gt;E73),TRUE),"Перевірте суму","Поля заповнені"))))))))))))))</x:f>
      </x:c>
    </x:row>
    <x:row r="74" ht="34" customHeight="1">
      <x:c r="A74" s="14"/>
      <x:c r="B74" s="18"/>
      <x:c r="C74" s="14"/>
      <x:c r="D74" s="14"/>
      <x:c r="E74" s="19"/>
      <x:c r="F74" s="14"/>
      <x:c r="G74" s="15" t="str">
        <x:f>IF(COUNTA(A74:F74)=0,"",IF('Календар'!$C$4&lt;&gt;"Готово","Перевірте налаштування",IF(OR(NOT(ISTEXT(A74)),LEN(TRIM(A74))=0),"Вкажіть код",IF(A74&lt;&gt;TRIM(A74),"Приберіть пробіли коду",IF(OR(ISNUMBER(FIND("~",A74)),ISNUMBER(FIND("*",A74)),ISNUMBER(FIND("?",A74)),ISNUMBER(FIND("&lt;",A74)),ISNUMBER(FIND("&gt;",A74)),ISNUMBER(FIND("=",A74))),"Код має спецсимвол",IF(COUNTIF($A$13:$A$112,"="&amp;A74)&gt;1,"Код повторюється",IF(LEN(B74)=0,"Вкажіть дату",IF(AND(LEN(B74)&gt;0,NOT(ISNUMBER(B74))),"Перевірте дату",IF(IF(ISNUMBER(B74),OR(B74&lt;1,B74&gt;2958465,B74&lt;&gt;INT(B74)),FALSE),"Перевірте дату",IF(OR(B74&lt;'Календар'!$B$4,B74&gt;'Календар'!$B$4+90),"Дата поза горизонтом",IF(NOT(OR(C74="Надходження",C74="Платіж")),"Оберіть напрям",IF(OR(NOT(ISTEXT(D74)),LEN(TRIM(D74))=0),"Вкажіть статтю",IF(LEN(E74)=0,"Вкажіть суму",IF(IF(ISNUMBER(E74),OR(E74&lt;=0,E74&gt;1000000000,ROUND(E74,2)&lt;&gt;E74),TRUE),"Перевірте суму","Поля заповнені"))))))))))))))</x:f>
      </x:c>
    </x:row>
    <x:row r="75" ht="34" customHeight="1">
      <x:c r="A75" s="14"/>
      <x:c r="B75" s="18"/>
      <x:c r="C75" s="14"/>
      <x:c r="D75" s="14"/>
      <x:c r="E75" s="19"/>
      <x:c r="F75" s="14"/>
      <x:c r="G75" s="15" t="str">
        <x:f>IF(COUNTA(A75:F75)=0,"",IF('Календар'!$C$4&lt;&gt;"Готово","Перевірте налаштування",IF(OR(NOT(ISTEXT(A75)),LEN(TRIM(A75))=0),"Вкажіть код",IF(A75&lt;&gt;TRIM(A75),"Приберіть пробіли коду",IF(OR(ISNUMBER(FIND("~",A75)),ISNUMBER(FIND("*",A75)),ISNUMBER(FIND("?",A75)),ISNUMBER(FIND("&lt;",A75)),ISNUMBER(FIND("&gt;",A75)),ISNUMBER(FIND("=",A75))),"Код має спецсимвол",IF(COUNTIF($A$13:$A$112,"="&amp;A75)&gt;1,"Код повторюється",IF(LEN(B75)=0,"Вкажіть дату",IF(AND(LEN(B75)&gt;0,NOT(ISNUMBER(B75))),"Перевірте дату",IF(IF(ISNUMBER(B75),OR(B75&lt;1,B75&gt;2958465,B75&lt;&gt;INT(B75)),FALSE),"Перевірте дату",IF(OR(B75&lt;'Календар'!$B$4,B75&gt;'Календар'!$B$4+90),"Дата поза горизонтом",IF(NOT(OR(C75="Надходження",C75="Платіж")),"Оберіть напрям",IF(OR(NOT(ISTEXT(D75)),LEN(TRIM(D75))=0),"Вкажіть статтю",IF(LEN(E75)=0,"Вкажіть суму",IF(IF(ISNUMBER(E75),OR(E75&lt;=0,E75&gt;1000000000,ROUND(E75,2)&lt;&gt;E75),TRUE),"Перевірте суму","Поля заповнені"))))))))))))))</x:f>
      </x:c>
    </x:row>
    <x:row r="76" ht="34" customHeight="1">
      <x:c r="A76" s="14"/>
      <x:c r="B76" s="18"/>
      <x:c r="C76" s="14"/>
      <x:c r="D76" s="14"/>
      <x:c r="E76" s="19"/>
      <x:c r="F76" s="14"/>
      <x:c r="G76" s="15" t="str">
        <x:f>IF(COUNTA(A76:F76)=0,"",IF('Календар'!$C$4&lt;&gt;"Готово","Перевірте налаштування",IF(OR(NOT(ISTEXT(A76)),LEN(TRIM(A76))=0),"Вкажіть код",IF(A76&lt;&gt;TRIM(A76),"Приберіть пробіли коду",IF(OR(ISNUMBER(FIND("~",A76)),ISNUMBER(FIND("*",A76)),ISNUMBER(FIND("?",A76)),ISNUMBER(FIND("&lt;",A76)),ISNUMBER(FIND("&gt;",A76)),ISNUMBER(FIND("=",A76))),"Код має спецсимвол",IF(COUNTIF($A$13:$A$112,"="&amp;A76)&gt;1,"Код повторюється",IF(LEN(B76)=0,"Вкажіть дату",IF(AND(LEN(B76)&gt;0,NOT(ISNUMBER(B76))),"Перевірте дату",IF(IF(ISNUMBER(B76),OR(B76&lt;1,B76&gt;2958465,B76&lt;&gt;INT(B76)),FALSE),"Перевірте дату",IF(OR(B76&lt;'Календар'!$B$4,B76&gt;'Календар'!$B$4+90),"Дата поза горизонтом",IF(NOT(OR(C76="Надходження",C76="Платіж")),"Оберіть напрям",IF(OR(NOT(ISTEXT(D76)),LEN(TRIM(D76))=0),"Вкажіть статтю",IF(LEN(E76)=0,"Вкажіть суму",IF(IF(ISNUMBER(E76),OR(E76&lt;=0,E76&gt;1000000000,ROUND(E76,2)&lt;&gt;E76),TRUE),"Перевірте суму","Поля заповнені"))))))))))))))</x:f>
      </x:c>
    </x:row>
    <x:row r="77" ht="34" customHeight="1">
      <x:c r="A77" s="14"/>
      <x:c r="B77" s="18"/>
      <x:c r="C77" s="14"/>
      <x:c r="D77" s="14"/>
      <x:c r="E77" s="19"/>
      <x:c r="F77" s="14"/>
      <x:c r="G77" s="15" t="str">
        <x:f>IF(COUNTA(A77:F77)=0,"",IF('Календар'!$C$4&lt;&gt;"Готово","Перевірте налаштування",IF(OR(NOT(ISTEXT(A77)),LEN(TRIM(A77))=0),"Вкажіть код",IF(A77&lt;&gt;TRIM(A77),"Приберіть пробіли коду",IF(OR(ISNUMBER(FIND("~",A77)),ISNUMBER(FIND("*",A77)),ISNUMBER(FIND("?",A77)),ISNUMBER(FIND("&lt;",A77)),ISNUMBER(FIND("&gt;",A77)),ISNUMBER(FIND("=",A77))),"Код має спецсимвол",IF(COUNTIF($A$13:$A$112,"="&amp;A77)&gt;1,"Код повторюється",IF(LEN(B77)=0,"Вкажіть дату",IF(AND(LEN(B77)&gt;0,NOT(ISNUMBER(B77))),"Перевірте дату",IF(IF(ISNUMBER(B77),OR(B77&lt;1,B77&gt;2958465,B77&lt;&gt;INT(B77)),FALSE),"Перевірте дату",IF(OR(B77&lt;'Календар'!$B$4,B77&gt;'Календар'!$B$4+90),"Дата поза горизонтом",IF(NOT(OR(C77="Надходження",C77="Платіж")),"Оберіть напрям",IF(OR(NOT(ISTEXT(D77)),LEN(TRIM(D77))=0),"Вкажіть статтю",IF(LEN(E77)=0,"Вкажіть суму",IF(IF(ISNUMBER(E77),OR(E77&lt;=0,E77&gt;1000000000,ROUND(E77,2)&lt;&gt;E77),TRUE),"Перевірте суму","Поля заповнені"))))))))))))))</x:f>
      </x:c>
    </x:row>
    <x:row r="78" ht="34" customHeight="1">
      <x:c r="A78" s="14"/>
      <x:c r="B78" s="18"/>
      <x:c r="C78" s="14"/>
      <x:c r="D78" s="14"/>
      <x:c r="E78" s="19"/>
      <x:c r="F78" s="14"/>
      <x:c r="G78" s="15" t="str">
        <x:f>IF(COUNTA(A78:F78)=0,"",IF('Календар'!$C$4&lt;&gt;"Готово","Перевірте налаштування",IF(OR(NOT(ISTEXT(A78)),LEN(TRIM(A78))=0),"Вкажіть код",IF(A78&lt;&gt;TRIM(A78),"Приберіть пробіли коду",IF(OR(ISNUMBER(FIND("~",A78)),ISNUMBER(FIND("*",A78)),ISNUMBER(FIND("?",A78)),ISNUMBER(FIND("&lt;",A78)),ISNUMBER(FIND("&gt;",A78)),ISNUMBER(FIND("=",A78))),"Код має спецсимвол",IF(COUNTIF($A$13:$A$112,"="&amp;A78)&gt;1,"Код повторюється",IF(LEN(B78)=0,"Вкажіть дату",IF(AND(LEN(B78)&gt;0,NOT(ISNUMBER(B78))),"Перевірте дату",IF(IF(ISNUMBER(B78),OR(B78&lt;1,B78&gt;2958465,B78&lt;&gt;INT(B78)),FALSE),"Перевірте дату",IF(OR(B78&lt;'Календар'!$B$4,B78&gt;'Календар'!$B$4+90),"Дата поза горизонтом",IF(NOT(OR(C78="Надходження",C78="Платіж")),"Оберіть напрям",IF(OR(NOT(ISTEXT(D78)),LEN(TRIM(D78))=0),"Вкажіть статтю",IF(LEN(E78)=0,"Вкажіть суму",IF(IF(ISNUMBER(E78),OR(E78&lt;=0,E78&gt;1000000000,ROUND(E78,2)&lt;&gt;E78),TRUE),"Перевірте суму","Поля заповнені"))))))))))))))</x:f>
      </x:c>
    </x:row>
    <x:row r="79" ht="34" customHeight="1">
      <x:c r="A79" s="14"/>
      <x:c r="B79" s="18"/>
      <x:c r="C79" s="14"/>
      <x:c r="D79" s="14"/>
      <x:c r="E79" s="19"/>
      <x:c r="F79" s="14"/>
      <x:c r="G79" s="15" t="str">
        <x:f>IF(COUNTA(A79:F79)=0,"",IF('Календар'!$C$4&lt;&gt;"Готово","Перевірте налаштування",IF(OR(NOT(ISTEXT(A79)),LEN(TRIM(A79))=0),"Вкажіть код",IF(A79&lt;&gt;TRIM(A79),"Приберіть пробіли коду",IF(OR(ISNUMBER(FIND("~",A79)),ISNUMBER(FIND("*",A79)),ISNUMBER(FIND("?",A79)),ISNUMBER(FIND("&lt;",A79)),ISNUMBER(FIND("&gt;",A79)),ISNUMBER(FIND("=",A79))),"Код має спецсимвол",IF(COUNTIF($A$13:$A$112,"="&amp;A79)&gt;1,"Код повторюється",IF(LEN(B79)=0,"Вкажіть дату",IF(AND(LEN(B79)&gt;0,NOT(ISNUMBER(B79))),"Перевірте дату",IF(IF(ISNUMBER(B79),OR(B79&lt;1,B79&gt;2958465,B79&lt;&gt;INT(B79)),FALSE),"Перевірте дату",IF(OR(B79&lt;'Календар'!$B$4,B79&gt;'Календар'!$B$4+90),"Дата поза горизонтом",IF(NOT(OR(C79="Надходження",C79="Платіж")),"Оберіть напрям",IF(OR(NOT(ISTEXT(D79)),LEN(TRIM(D79))=0),"Вкажіть статтю",IF(LEN(E79)=0,"Вкажіть суму",IF(IF(ISNUMBER(E79),OR(E79&lt;=0,E79&gt;1000000000,ROUND(E79,2)&lt;&gt;E79),TRUE),"Перевірте суму","Поля заповнені"))))))))))))))</x:f>
      </x:c>
    </x:row>
    <x:row r="80" ht="34" customHeight="1">
      <x:c r="A80" s="14"/>
      <x:c r="B80" s="18"/>
      <x:c r="C80" s="14"/>
      <x:c r="D80" s="14"/>
      <x:c r="E80" s="19"/>
      <x:c r="F80" s="14"/>
      <x:c r="G80" s="15" t="str">
        <x:f>IF(COUNTA(A80:F80)=0,"",IF('Календар'!$C$4&lt;&gt;"Готово","Перевірте налаштування",IF(OR(NOT(ISTEXT(A80)),LEN(TRIM(A80))=0),"Вкажіть код",IF(A80&lt;&gt;TRIM(A80),"Приберіть пробіли коду",IF(OR(ISNUMBER(FIND("~",A80)),ISNUMBER(FIND("*",A80)),ISNUMBER(FIND("?",A80)),ISNUMBER(FIND("&lt;",A80)),ISNUMBER(FIND("&gt;",A80)),ISNUMBER(FIND("=",A80))),"Код має спецсимвол",IF(COUNTIF($A$13:$A$112,"="&amp;A80)&gt;1,"Код повторюється",IF(LEN(B80)=0,"Вкажіть дату",IF(AND(LEN(B80)&gt;0,NOT(ISNUMBER(B80))),"Перевірте дату",IF(IF(ISNUMBER(B80),OR(B80&lt;1,B80&gt;2958465,B80&lt;&gt;INT(B80)),FALSE),"Перевірте дату",IF(OR(B80&lt;'Календар'!$B$4,B80&gt;'Календар'!$B$4+90),"Дата поза горизонтом",IF(NOT(OR(C80="Надходження",C80="Платіж")),"Оберіть напрям",IF(OR(NOT(ISTEXT(D80)),LEN(TRIM(D80))=0),"Вкажіть статтю",IF(LEN(E80)=0,"Вкажіть суму",IF(IF(ISNUMBER(E80),OR(E80&lt;=0,E80&gt;1000000000,ROUND(E80,2)&lt;&gt;E80),TRUE),"Перевірте суму","Поля заповнені"))))))))))))))</x:f>
      </x:c>
    </x:row>
    <x:row r="81" ht="34" customHeight="1">
      <x:c r="A81" s="14"/>
      <x:c r="B81" s="18"/>
      <x:c r="C81" s="14"/>
      <x:c r="D81" s="14"/>
      <x:c r="E81" s="19"/>
      <x:c r="F81" s="14"/>
      <x:c r="G81" s="15" t="str">
        <x:f>IF(COUNTA(A81:F81)=0,"",IF('Календар'!$C$4&lt;&gt;"Готово","Перевірте налаштування",IF(OR(NOT(ISTEXT(A81)),LEN(TRIM(A81))=0),"Вкажіть код",IF(A81&lt;&gt;TRIM(A81),"Приберіть пробіли коду",IF(OR(ISNUMBER(FIND("~",A81)),ISNUMBER(FIND("*",A81)),ISNUMBER(FIND("?",A81)),ISNUMBER(FIND("&lt;",A81)),ISNUMBER(FIND("&gt;",A81)),ISNUMBER(FIND("=",A81))),"Код має спецсимвол",IF(COUNTIF($A$13:$A$112,"="&amp;A81)&gt;1,"Код повторюється",IF(LEN(B81)=0,"Вкажіть дату",IF(AND(LEN(B81)&gt;0,NOT(ISNUMBER(B81))),"Перевірте дату",IF(IF(ISNUMBER(B81),OR(B81&lt;1,B81&gt;2958465,B81&lt;&gt;INT(B81)),FALSE),"Перевірте дату",IF(OR(B81&lt;'Календар'!$B$4,B81&gt;'Календар'!$B$4+90),"Дата поза горизонтом",IF(NOT(OR(C81="Надходження",C81="Платіж")),"Оберіть напрям",IF(OR(NOT(ISTEXT(D81)),LEN(TRIM(D81))=0),"Вкажіть статтю",IF(LEN(E81)=0,"Вкажіть суму",IF(IF(ISNUMBER(E81),OR(E81&lt;=0,E81&gt;1000000000,ROUND(E81,2)&lt;&gt;E81),TRUE),"Перевірте суму","Поля заповнені"))))))))))))))</x:f>
      </x:c>
    </x:row>
    <x:row r="82" ht="34" customHeight="1">
      <x:c r="A82" s="14"/>
      <x:c r="B82" s="18"/>
      <x:c r="C82" s="14"/>
      <x:c r="D82" s="14"/>
      <x:c r="E82" s="19"/>
      <x:c r="F82" s="14"/>
      <x:c r="G82" s="15" t="str">
        <x:f>IF(COUNTA(A82:F82)=0,"",IF('Календар'!$C$4&lt;&gt;"Готово","Перевірте налаштування",IF(OR(NOT(ISTEXT(A82)),LEN(TRIM(A82))=0),"Вкажіть код",IF(A82&lt;&gt;TRIM(A82),"Приберіть пробіли коду",IF(OR(ISNUMBER(FIND("~",A82)),ISNUMBER(FIND("*",A82)),ISNUMBER(FIND("?",A82)),ISNUMBER(FIND("&lt;",A82)),ISNUMBER(FIND("&gt;",A82)),ISNUMBER(FIND("=",A82))),"Код має спецсимвол",IF(COUNTIF($A$13:$A$112,"="&amp;A82)&gt;1,"Код повторюється",IF(LEN(B82)=0,"Вкажіть дату",IF(AND(LEN(B82)&gt;0,NOT(ISNUMBER(B82))),"Перевірте дату",IF(IF(ISNUMBER(B82),OR(B82&lt;1,B82&gt;2958465,B82&lt;&gt;INT(B82)),FALSE),"Перевірте дату",IF(OR(B82&lt;'Календар'!$B$4,B82&gt;'Календар'!$B$4+90),"Дата поза горизонтом",IF(NOT(OR(C82="Надходження",C82="Платіж")),"Оберіть напрям",IF(OR(NOT(ISTEXT(D82)),LEN(TRIM(D82))=0),"Вкажіть статтю",IF(LEN(E82)=0,"Вкажіть суму",IF(IF(ISNUMBER(E82),OR(E82&lt;=0,E82&gt;1000000000,ROUND(E82,2)&lt;&gt;E82),TRUE),"Перевірте суму","Поля заповнені"))))))))))))))</x:f>
      </x:c>
    </x:row>
    <x:row r="83" ht="34" customHeight="1">
      <x:c r="A83" s="14"/>
      <x:c r="B83" s="18"/>
      <x:c r="C83" s="14"/>
      <x:c r="D83" s="14"/>
      <x:c r="E83" s="19"/>
      <x:c r="F83" s="14"/>
      <x:c r="G83" s="15" t="str">
        <x:f>IF(COUNTA(A83:F83)=0,"",IF('Календар'!$C$4&lt;&gt;"Готово","Перевірте налаштування",IF(OR(NOT(ISTEXT(A83)),LEN(TRIM(A83))=0),"Вкажіть код",IF(A83&lt;&gt;TRIM(A83),"Приберіть пробіли коду",IF(OR(ISNUMBER(FIND("~",A83)),ISNUMBER(FIND("*",A83)),ISNUMBER(FIND("?",A83)),ISNUMBER(FIND("&lt;",A83)),ISNUMBER(FIND("&gt;",A83)),ISNUMBER(FIND("=",A83))),"Код має спецсимвол",IF(COUNTIF($A$13:$A$112,"="&amp;A83)&gt;1,"Код повторюється",IF(LEN(B83)=0,"Вкажіть дату",IF(AND(LEN(B83)&gt;0,NOT(ISNUMBER(B83))),"Перевірте дату",IF(IF(ISNUMBER(B83),OR(B83&lt;1,B83&gt;2958465,B83&lt;&gt;INT(B83)),FALSE),"Перевірте дату",IF(OR(B83&lt;'Календар'!$B$4,B83&gt;'Календар'!$B$4+90),"Дата поза горизонтом",IF(NOT(OR(C83="Надходження",C83="Платіж")),"Оберіть напрям",IF(OR(NOT(ISTEXT(D83)),LEN(TRIM(D83))=0),"Вкажіть статтю",IF(LEN(E83)=0,"Вкажіть суму",IF(IF(ISNUMBER(E83),OR(E83&lt;=0,E83&gt;1000000000,ROUND(E83,2)&lt;&gt;E83),TRUE),"Перевірте суму","Поля заповнені"))))))))))))))</x:f>
      </x:c>
    </x:row>
    <x:row r="84" ht="34" customHeight="1">
      <x:c r="A84" s="14"/>
      <x:c r="B84" s="18"/>
      <x:c r="C84" s="14"/>
      <x:c r="D84" s="14"/>
      <x:c r="E84" s="19"/>
      <x:c r="F84" s="14"/>
      <x:c r="G84" s="15" t="str">
        <x:f>IF(COUNTA(A84:F84)=0,"",IF('Календар'!$C$4&lt;&gt;"Готово","Перевірте налаштування",IF(OR(NOT(ISTEXT(A84)),LEN(TRIM(A84))=0),"Вкажіть код",IF(A84&lt;&gt;TRIM(A84),"Приберіть пробіли коду",IF(OR(ISNUMBER(FIND("~",A84)),ISNUMBER(FIND("*",A84)),ISNUMBER(FIND("?",A84)),ISNUMBER(FIND("&lt;",A84)),ISNUMBER(FIND("&gt;",A84)),ISNUMBER(FIND("=",A84))),"Код має спецсимвол",IF(COUNTIF($A$13:$A$112,"="&amp;A84)&gt;1,"Код повторюється",IF(LEN(B84)=0,"Вкажіть дату",IF(AND(LEN(B84)&gt;0,NOT(ISNUMBER(B84))),"Перевірте дату",IF(IF(ISNUMBER(B84),OR(B84&lt;1,B84&gt;2958465,B84&lt;&gt;INT(B84)),FALSE),"Перевірте дату",IF(OR(B84&lt;'Календар'!$B$4,B84&gt;'Календар'!$B$4+90),"Дата поза горизонтом",IF(NOT(OR(C84="Надходження",C84="Платіж")),"Оберіть напрям",IF(OR(NOT(ISTEXT(D84)),LEN(TRIM(D84))=0),"Вкажіть статтю",IF(LEN(E84)=0,"Вкажіть суму",IF(IF(ISNUMBER(E84),OR(E84&lt;=0,E84&gt;1000000000,ROUND(E84,2)&lt;&gt;E84),TRUE),"Перевірте суму","Поля заповнені"))))))))))))))</x:f>
      </x:c>
    </x:row>
    <x:row r="85" ht="34" customHeight="1">
      <x:c r="A85" s="14"/>
      <x:c r="B85" s="18"/>
      <x:c r="C85" s="14"/>
      <x:c r="D85" s="14"/>
      <x:c r="E85" s="19"/>
      <x:c r="F85" s="14"/>
      <x:c r="G85" s="15" t="str">
        <x:f>IF(COUNTA(A85:F85)=0,"",IF('Календар'!$C$4&lt;&gt;"Готово","Перевірте налаштування",IF(OR(NOT(ISTEXT(A85)),LEN(TRIM(A85))=0),"Вкажіть код",IF(A85&lt;&gt;TRIM(A85),"Приберіть пробіли коду",IF(OR(ISNUMBER(FIND("~",A85)),ISNUMBER(FIND("*",A85)),ISNUMBER(FIND("?",A85)),ISNUMBER(FIND("&lt;",A85)),ISNUMBER(FIND("&gt;",A85)),ISNUMBER(FIND("=",A85))),"Код має спецсимвол",IF(COUNTIF($A$13:$A$112,"="&amp;A85)&gt;1,"Код повторюється",IF(LEN(B85)=0,"Вкажіть дату",IF(AND(LEN(B85)&gt;0,NOT(ISNUMBER(B85))),"Перевірте дату",IF(IF(ISNUMBER(B85),OR(B85&lt;1,B85&gt;2958465,B85&lt;&gt;INT(B85)),FALSE),"Перевірте дату",IF(OR(B85&lt;'Календар'!$B$4,B85&gt;'Календар'!$B$4+90),"Дата поза горизонтом",IF(NOT(OR(C85="Надходження",C85="Платіж")),"Оберіть напрям",IF(OR(NOT(ISTEXT(D85)),LEN(TRIM(D85))=0),"Вкажіть статтю",IF(LEN(E85)=0,"Вкажіть суму",IF(IF(ISNUMBER(E85),OR(E85&lt;=0,E85&gt;1000000000,ROUND(E85,2)&lt;&gt;E85),TRUE),"Перевірте суму","Поля заповнені"))))))))))))))</x:f>
      </x:c>
    </x:row>
    <x:row r="86" ht="34" customHeight="1">
      <x:c r="A86" s="14"/>
      <x:c r="B86" s="18"/>
      <x:c r="C86" s="14"/>
      <x:c r="D86" s="14"/>
      <x:c r="E86" s="19"/>
      <x:c r="F86" s="14"/>
      <x:c r="G86" s="15" t="str">
        <x:f>IF(COUNTA(A86:F86)=0,"",IF('Календар'!$C$4&lt;&gt;"Готово","Перевірте налаштування",IF(OR(NOT(ISTEXT(A86)),LEN(TRIM(A86))=0),"Вкажіть код",IF(A86&lt;&gt;TRIM(A86),"Приберіть пробіли коду",IF(OR(ISNUMBER(FIND("~",A86)),ISNUMBER(FIND("*",A86)),ISNUMBER(FIND("?",A86)),ISNUMBER(FIND("&lt;",A86)),ISNUMBER(FIND("&gt;",A86)),ISNUMBER(FIND("=",A86))),"Код має спецсимвол",IF(COUNTIF($A$13:$A$112,"="&amp;A86)&gt;1,"Код повторюється",IF(LEN(B86)=0,"Вкажіть дату",IF(AND(LEN(B86)&gt;0,NOT(ISNUMBER(B86))),"Перевірте дату",IF(IF(ISNUMBER(B86),OR(B86&lt;1,B86&gt;2958465,B86&lt;&gt;INT(B86)),FALSE),"Перевірте дату",IF(OR(B86&lt;'Календар'!$B$4,B86&gt;'Календар'!$B$4+90),"Дата поза горизонтом",IF(NOT(OR(C86="Надходження",C86="Платіж")),"Оберіть напрям",IF(OR(NOT(ISTEXT(D86)),LEN(TRIM(D86))=0),"Вкажіть статтю",IF(LEN(E86)=0,"Вкажіть суму",IF(IF(ISNUMBER(E86),OR(E86&lt;=0,E86&gt;1000000000,ROUND(E86,2)&lt;&gt;E86),TRUE),"Перевірте суму","Поля заповнені"))))))))))))))</x:f>
      </x:c>
    </x:row>
    <x:row r="87" ht="34" customHeight="1">
      <x:c r="A87" s="14"/>
      <x:c r="B87" s="18"/>
      <x:c r="C87" s="14"/>
      <x:c r="D87" s="14"/>
      <x:c r="E87" s="19"/>
      <x:c r="F87" s="14"/>
      <x:c r="G87" s="15" t="str">
        <x:f>IF(COUNTA(A87:F87)=0,"",IF('Календар'!$C$4&lt;&gt;"Готово","Перевірте налаштування",IF(OR(NOT(ISTEXT(A87)),LEN(TRIM(A87))=0),"Вкажіть код",IF(A87&lt;&gt;TRIM(A87),"Приберіть пробіли коду",IF(OR(ISNUMBER(FIND("~",A87)),ISNUMBER(FIND("*",A87)),ISNUMBER(FIND("?",A87)),ISNUMBER(FIND("&lt;",A87)),ISNUMBER(FIND("&gt;",A87)),ISNUMBER(FIND("=",A87))),"Код має спецсимвол",IF(COUNTIF($A$13:$A$112,"="&amp;A87)&gt;1,"Код повторюється",IF(LEN(B87)=0,"Вкажіть дату",IF(AND(LEN(B87)&gt;0,NOT(ISNUMBER(B87))),"Перевірте дату",IF(IF(ISNUMBER(B87),OR(B87&lt;1,B87&gt;2958465,B87&lt;&gt;INT(B87)),FALSE),"Перевірте дату",IF(OR(B87&lt;'Календар'!$B$4,B87&gt;'Календар'!$B$4+90),"Дата поза горизонтом",IF(NOT(OR(C87="Надходження",C87="Платіж")),"Оберіть напрям",IF(OR(NOT(ISTEXT(D87)),LEN(TRIM(D87))=0),"Вкажіть статтю",IF(LEN(E87)=0,"Вкажіть суму",IF(IF(ISNUMBER(E87),OR(E87&lt;=0,E87&gt;1000000000,ROUND(E87,2)&lt;&gt;E87),TRUE),"Перевірте суму","Поля заповнені"))))))))))))))</x:f>
      </x:c>
    </x:row>
    <x:row r="88" ht="34" customHeight="1">
      <x:c r="A88" s="14"/>
      <x:c r="B88" s="18"/>
      <x:c r="C88" s="14"/>
      <x:c r="D88" s="14"/>
      <x:c r="E88" s="19"/>
      <x:c r="F88" s="14"/>
      <x:c r="G88" s="15" t="str">
        <x:f>IF(COUNTA(A88:F88)=0,"",IF('Календар'!$C$4&lt;&gt;"Готово","Перевірте налаштування",IF(OR(NOT(ISTEXT(A88)),LEN(TRIM(A88))=0),"Вкажіть код",IF(A88&lt;&gt;TRIM(A88),"Приберіть пробіли коду",IF(OR(ISNUMBER(FIND("~",A88)),ISNUMBER(FIND("*",A88)),ISNUMBER(FIND("?",A88)),ISNUMBER(FIND("&lt;",A88)),ISNUMBER(FIND("&gt;",A88)),ISNUMBER(FIND("=",A88))),"Код має спецсимвол",IF(COUNTIF($A$13:$A$112,"="&amp;A88)&gt;1,"Код повторюється",IF(LEN(B88)=0,"Вкажіть дату",IF(AND(LEN(B88)&gt;0,NOT(ISNUMBER(B88))),"Перевірте дату",IF(IF(ISNUMBER(B88),OR(B88&lt;1,B88&gt;2958465,B88&lt;&gt;INT(B88)),FALSE),"Перевірте дату",IF(OR(B88&lt;'Календар'!$B$4,B88&gt;'Календар'!$B$4+90),"Дата поза горизонтом",IF(NOT(OR(C88="Надходження",C88="Платіж")),"Оберіть напрям",IF(OR(NOT(ISTEXT(D88)),LEN(TRIM(D88))=0),"Вкажіть статтю",IF(LEN(E88)=0,"Вкажіть суму",IF(IF(ISNUMBER(E88),OR(E88&lt;=0,E88&gt;1000000000,ROUND(E88,2)&lt;&gt;E88),TRUE),"Перевірте суму","Поля заповнені"))))))))))))))</x:f>
      </x:c>
    </x:row>
    <x:row r="89" ht="34" customHeight="1">
      <x:c r="A89" s="14"/>
      <x:c r="B89" s="18"/>
      <x:c r="C89" s="14"/>
      <x:c r="D89" s="14"/>
      <x:c r="E89" s="19"/>
      <x:c r="F89" s="14"/>
      <x:c r="G89" s="15" t="str">
        <x:f>IF(COUNTA(A89:F89)=0,"",IF('Календар'!$C$4&lt;&gt;"Готово","Перевірте налаштування",IF(OR(NOT(ISTEXT(A89)),LEN(TRIM(A89))=0),"Вкажіть код",IF(A89&lt;&gt;TRIM(A89),"Приберіть пробіли коду",IF(OR(ISNUMBER(FIND("~",A89)),ISNUMBER(FIND("*",A89)),ISNUMBER(FIND("?",A89)),ISNUMBER(FIND("&lt;",A89)),ISNUMBER(FIND("&gt;",A89)),ISNUMBER(FIND("=",A89))),"Код має спецсимвол",IF(COUNTIF($A$13:$A$112,"="&amp;A89)&gt;1,"Код повторюється",IF(LEN(B89)=0,"Вкажіть дату",IF(AND(LEN(B89)&gt;0,NOT(ISNUMBER(B89))),"Перевірте дату",IF(IF(ISNUMBER(B89),OR(B89&lt;1,B89&gt;2958465,B89&lt;&gt;INT(B89)),FALSE),"Перевірте дату",IF(OR(B89&lt;'Календар'!$B$4,B89&gt;'Календар'!$B$4+90),"Дата поза горизонтом",IF(NOT(OR(C89="Надходження",C89="Платіж")),"Оберіть напрям",IF(OR(NOT(ISTEXT(D89)),LEN(TRIM(D89))=0),"Вкажіть статтю",IF(LEN(E89)=0,"Вкажіть суму",IF(IF(ISNUMBER(E89),OR(E89&lt;=0,E89&gt;1000000000,ROUND(E89,2)&lt;&gt;E89),TRUE),"Перевірте суму","Поля заповнені"))))))))))))))</x:f>
      </x:c>
    </x:row>
    <x:row r="90" ht="34" customHeight="1">
      <x:c r="A90" s="14"/>
      <x:c r="B90" s="18"/>
      <x:c r="C90" s="14"/>
      <x:c r="D90" s="14"/>
      <x:c r="E90" s="19"/>
      <x:c r="F90" s="14"/>
      <x:c r="G90" s="15" t="str">
        <x:f>IF(COUNTA(A90:F90)=0,"",IF('Календар'!$C$4&lt;&gt;"Готово","Перевірте налаштування",IF(OR(NOT(ISTEXT(A90)),LEN(TRIM(A90))=0),"Вкажіть код",IF(A90&lt;&gt;TRIM(A90),"Приберіть пробіли коду",IF(OR(ISNUMBER(FIND("~",A90)),ISNUMBER(FIND("*",A90)),ISNUMBER(FIND("?",A90)),ISNUMBER(FIND("&lt;",A90)),ISNUMBER(FIND("&gt;",A90)),ISNUMBER(FIND("=",A90))),"Код має спецсимвол",IF(COUNTIF($A$13:$A$112,"="&amp;A90)&gt;1,"Код повторюється",IF(LEN(B90)=0,"Вкажіть дату",IF(AND(LEN(B90)&gt;0,NOT(ISNUMBER(B90))),"Перевірте дату",IF(IF(ISNUMBER(B90),OR(B90&lt;1,B90&gt;2958465,B90&lt;&gt;INT(B90)),FALSE),"Перевірте дату",IF(OR(B90&lt;'Календар'!$B$4,B90&gt;'Календар'!$B$4+90),"Дата поза горизонтом",IF(NOT(OR(C90="Надходження",C90="Платіж")),"Оберіть напрям",IF(OR(NOT(ISTEXT(D90)),LEN(TRIM(D90))=0),"Вкажіть статтю",IF(LEN(E90)=0,"Вкажіть суму",IF(IF(ISNUMBER(E90),OR(E90&lt;=0,E90&gt;1000000000,ROUND(E90,2)&lt;&gt;E90),TRUE),"Перевірте суму","Поля заповнені"))))))))))))))</x:f>
      </x:c>
    </x:row>
    <x:row r="91" ht="34" customHeight="1">
      <x:c r="A91" s="14"/>
      <x:c r="B91" s="18"/>
      <x:c r="C91" s="14"/>
      <x:c r="D91" s="14"/>
      <x:c r="E91" s="19"/>
      <x:c r="F91" s="14"/>
      <x:c r="G91" s="15" t="str">
        <x:f>IF(COUNTA(A91:F91)=0,"",IF('Календар'!$C$4&lt;&gt;"Готово","Перевірте налаштування",IF(OR(NOT(ISTEXT(A91)),LEN(TRIM(A91))=0),"Вкажіть код",IF(A91&lt;&gt;TRIM(A91),"Приберіть пробіли коду",IF(OR(ISNUMBER(FIND("~",A91)),ISNUMBER(FIND("*",A91)),ISNUMBER(FIND("?",A91)),ISNUMBER(FIND("&lt;",A91)),ISNUMBER(FIND("&gt;",A91)),ISNUMBER(FIND("=",A91))),"Код має спецсимвол",IF(COUNTIF($A$13:$A$112,"="&amp;A91)&gt;1,"Код повторюється",IF(LEN(B91)=0,"Вкажіть дату",IF(AND(LEN(B91)&gt;0,NOT(ISNUMBER(B91))),"Перевірте дату",IF(IF(ISNUMBER(B91),OR(B91&lt;1,B91&gt;2958465,B91&lt;&gt;INT(B91)),FALSE),"Перевірте дату",IF(OR(B91&lt;'Календар'!$B$4,B91&gt;'Календар'!$B$4+90),"Дата поза горизонтом",IF(NOT(OR(C91="Надходження",C91="Платіж")),"Оберіть напрям",IF(OR(NOT(ISTEXT(D91)),LEN(TRIM(D91))=0),"Вкажіть статтю",IF(LEN(E91)=0,"Вкажіть суму",IF(IF(ISNUMBER(E91),OR(E91&lt;=0,E91&gt;1000000000,ROUND(E91,2)&lt;&gt;E91),TRUE),"Перевірте суму","Поля заповнені"))))))))))))))</x:f>
      </x:c>
    </x:row>
    <x:row r="92" ht="34" customHeight="1">
      <x:c r="A92" s="14"/>
      <x:c r="B92" s="18"/>
      <x:c r="C92" s="14"/>
      <x:c r="D92" s="14"/>
      <x:c r="E92" s="19"/>
      <x:c r="F92" s="14"/>
      <x:c r="G92" s="15" t="str">
        <x:f>IF(COUNTA(A92:F92)=0,"",IF('Календар'!$C$4&lt;&gt;"Готово","Перевірте налаштування",IF(OR(NOT(ISTEXT(A92)),LEN(TRIM(A92))=0),"Вкажіть код",IF(A92&lt;&gt;TRIM(A92),"Приберіть пробіли коду",IF(OR(ISNUMBER(FIND("~",A92)),ISNUMBER(FIND("*",A92)),ISNUMBER(FIND("?",A92)),ISNUMBER(FIND("&lt;",A92)),ISNUMBER(FIND("&gt;",A92)),ISNUMBER(FIND("=",A92))),"Код має спецсимвол",IF(COUNTIF($A$13:$A$112,"="&amp;A92)&gt;1,"Код повторюється",IF(LEN(B92)=0,"Вкажіть дату",IF(AND(LEN(B92)&gt;0,NOT(ISNUMBER(B92))),"Перевірте дату",IF(IF(ISNUMBER(B92),OR(B92&lt;1,B92&gt;2958465,B92&lt;&gt;INT(B92)),FALSE),"Перевірте дату",IF(OR(B92&lt;'Календар'!$B$4,B92&gt;'Календар'!$B$4+90),"Дата поза горизонтом",IF(NOT(OR(C92="Надходження",C92="Платіж")),"Оберіть напрям",IF(OR(NOT(ISTEXT(D92)),LEN(TRIM(D92))=0),"Вкажіть статтю",IF(LEN(E92)=0,"Вкажіть суму",IF(IF(ISNUMBER(E92),OR(E92&lt;=0,E92&gt;1000000000,ROUND(E92,2)&lt;&gt;E92),TRUE),"Перевірте суму","Поля заповнені"))))))))))))))</x:f>
      </x:c>
    </x:row>
    <x:row r="93" ht="34" customHeight="1">
      <x:c r="A93" s="14"/>
      <x:c r="B93" s="18"/>
      <x:c r="C93" s="14"/>
      <x:c r="D93" s="14"/>
      <x:c r="E93" s="19"/>
      <x:c r="F93" s="14"/>
      <x:c r="G93" s="15" t="str">
        <x:f>IF(COUNTA(A93:F93)=0,"",IF('Календар'!$C$4&lt;&gt;"Готово","Перевірте налаштування",IF(OR(NOT(ISTEXT(A93)),LEN(TRIM(A93))=0),"Вкажіть код",IF(A93&lt;&gt;TRIM(A93),"Приберіть пробіли коду",IF(OR(ISNUMBER(FIND("~",A93)),ISNUMBER(FIND("*",A93)),ISNUMBER(FIND("?",A93)),ISNUMBER(FIND("&lt;",A93)),ISNUMBER(FIND("&gt;",A93)),ISNUMBER(FIND("=",A93))),"Код має спецсимвол",IF(COUNTIF($A$13:$A$112,"="&amp;A93)&gt;1,"Код повторюється",IF(LEN(B93)=0,"Вкажіть дату",IF(AND(LEN(B93)&gt;0,NOT(ISNUMBER(B93))),"Перевірте дату",IF(IF(ISNUMBER(B93),OR(B93&lt;1,B93&gt;2958465,B93&lt;&gt;INT(B93)),FALSE),"Перевірте дату",IF(OR(B93&lt;'Календар'!$B$4,B93&gt;'Календар'!$B$4+90),"Дата поза горизонтом",IF(NOT(OR(C93="Надходження",C93="Платіж")),"Оберіть напрям",IF(OR(NOT(ISTEXT(D93)),LEN(TRIM(D93))=0),"Вкажіть статтю",IF(LEN(E93)=0,"Вкажіть суму",IF(IF(ISNUMBER(E93),OR(E93&lt;=0,E93&gt;1000000000,ROUND(E93,2)&lt;&gt;E93),TRUE),"Перевірте суму","Поля заповнені"))))))))))))))</x:f>
      </x:c>
    </x:row>
    <x:row r="94" ht="34" customHeight="1">
      <x:c r="A94" s="14"/>
      <x:c r="B94" s="18"/>
      <x:c r="C94" s="14"/>
      <x:c r="D94" s="14"/>
      <x:c r="E94" s="19"/>
      <x:c r="F94" s="14"/>
      <x:c r="G94" s="15" t="str">
        <x:f>IF(COUNTA(A94:F94)=0,"",IF('Календар'!$C$4&lt;&gt;"Готово","Перевірте налаштування",IF(OR(NOT(ISTEXT(A94)),LEN(TRIM(A94))=0),"Вкажіть код",IF(A94&lt;&gt;TRIM(A94),"Приберіть пробіли коду",IF(OR(ISNUMBER(FIND("~",A94)),ISNUMBER(FIND("*",A94)),ISNUMBER(FIND("?",A94)),ISNUMBER(FIND("&lt;",A94)),ISNUMBER(FIND("&gt;",A94)),ISNUMBER(FIND("=",A94))),"Код має спецсимвол",IF(COUNTIF($A$13:$A$112,"="&amp;A94)&gt;1,"Код повторюється",IF(LEN(B94)=0,"Вкажіть дату",IF(AND(LEN(B94)&gt;0,NOT(ISNUMBER(B94))),"Перевірте дату",IF(IF(ISNUMBER(B94),OR(B94&lt;1,B94&gt;2958465,B94&lt;&gt;INT(B94)),FALSE),"Перевірте дату",IF(OR(B94&lt;'Календар'!$B$4,B94&gt;'Календар'!$B$4+90),"Дата поза горизонтом",IF(NOT(OR(C94="Надходження",C94="Платіж")),"Оберіть напрям",IF(OR(NOT(ISTEXT(D94)),LEN(TRIM(D94))=0),"Вкажіть статтю",IF(LEN(E94)=0,"Вкажіть суму",IF(IF(ISNUMBER(E94),OR(E94&lt;=0,E94&gt;1000000000,ROUND(E94,2)&lt;&gt;E94),TRUE),"Перевірте суму","Поля заповнені"))))))))))))))</x:f>
      </x:c>
    </x:row>
    <x:row r="95" ht="34" customHeight="1">
      <x:c r="A95" s="14"/>
      <x:c r="B95" s="18"/>
      <x:c r="C95" s="14"/>
      <x:c r="D95" s="14"/>
      <x:c r="E95" s="19"/>
      <x:c r="F95" s="14"/>
      <x:c r="G95" s="15" t="str">
        <x:f>IF(COUNTA(A95:F95)=0,"",IF('Календар'!$C$4&lt;&gt;"Готово","Перевірте налаштування",IF(OR(NOT(ISTEXT(A95)),LEN(TRIM(A95))=0),"Вкажіть код",IF(A95&lt;&gt;TRIM(A95),"Приберіть пробіли коду",IF(OR(ISNUMBER(FIND("~",A95)),ISNUMBER(FIND("*",A95)),ISNUMBER(FIND("?",A95)),ISNUMBER(FIND("&lt;",A95)),ISNUMBER(FIND("&gt;",A95)),ISNUMBER(FIND("=",A95))),"Код має спецсимвол",IF(COUNTIF($A$13:$A$112,"="&amp;A95)&gt;1,"Код повторюється",IF(LEN(B95)=0,"Вкажіть дату",IF(AND(LEN(B95)&gt;0,NOT(ISNUMBER(B95))),"Перевірте дату",IF(IF(ISNUMBER(B95),OR(B95&lt;1,B95&gt;2958465,B95&lt;&gt;INT(B95)),FALSE),"Перевірте дату",IF(OR(B95&lt;'Календар'!$B$4,B95&gt;'Календар'!$B$4+90),"Дата поза горизонтом",IF(NOT(OR(C95="Надходження",C95="Платіж")),"Оберіть напрям",IF(OR(NOT(ISTEXT(D95)),LEN(TRIM(D95))=0),"Вкажіть статтю",IF(LEN(E95)=0,"Вкажіть суму",IF(IF(ISNUMBER(E95),OR(E95&lt;=0,E95&gt;1000000000,ROUND(E95,2)&lt;&gt;E95),TRUE),"Перевірте суму","Поля заповнені"))))))))))))))</x:f>
      </x:c>
    </x:row>
    <x:row r="96" ht="34" customHeight="1">
      <x:c r="A96" s="14"/>
      <x:c r="B96" s="18"/>
      <x:c r="C96" s="14"/>
      <x:c r="D96" s="14"/>
      <x:c r="E96" s="19"/>
      <x:c r="F96" s="14"/>
      <x:c r="G96" s="15" t="str">
        <x:f>IF(COUNTA(A96:F96)=0,"",IF('Календар'!$C$4&lt;&gt;"Готово","Перевірте налаштування",IF(OR(NOT(ISTEXT(A96)),LEN(TRIM(A96))=0),"Вкажіть код",IF(A96&lt;&gt;TRIM(A96),"Приберіть пробіли коду",IF(OR(ISNUMBER(FIND("~",A96)),ISNUMBER(FIND("*",A96)),ISNUMBER(FIND("?",A96)),ISNUMBER(FIND("&lt;",A96)),ISNUMBER(FIND("&gt;",A96)),ISNUMBER(FIND("=",A96))),"Код має спецсимвол",IF(COUNTIF($A$13:$A$112,"="&amp;A96)&gt;1,"Код повторюється",IF(LEN(B96)=0,"Вкажіть дату",IF(AND(LEN(B96)&gt;0,NOT(ISNUMBER(B96))),"Перевірте дату",IF(IF(ISNUMBER(B96),OR(B96&lt;1,B96&gt;2958465,B96&lt;&gt;INT(B96)),FALSE),"Перевірте дату",IF(OR(B96&lt;'Календар'!$B$4,B96&gt;'Календар'!$B$4+90),"Дата поза горизонтом",IF(NOT(OR(C96="Надходження",C96="Платіж")),"Оберіть напрям",IF(OR(NOT(ISTEXT(D96)),LEN(TRIM(D96))=0),"Вкажіть статтю",IF(LEN(E96)=0,"Вкажіть суму",IF(IF(ISNUMBER(E96),OR(E96&lt;=0,E96&gt;1000000000,ROUND(E96,2)&lt;&gt;E96),TRUE),"Перевірте суму","Поля заповнені"))))))))))))))</x:f>
      </x:c>
    </x:row>
    <x:row r="97" ht="34" customHeight="1">
      <x:c r="A97" s="14"/>
      <x:c r="B97" s="18"/>
      <x:c r="C97" s="14"/>
      <x:c r="D97" s="14"/>
      <x:c r="E97" s="19"/>
      <x:c r="F97" s="14"/>
      <x:c r="G97" s="15" t="str">
        <x:f>IF(COUNTA(A97:F97)=0,"",IF('Календар'!$C$4&lt;&gt;"Готово","Перевірте налаштування",IF(OR(NOT(ISTEXT(A97)),LEN(TRIM(A97))=0),"Вкажіть код",IF(A97&lt;&gt;TRIM(A97),"Приберіть пробіли коду",IF(OR(ISNUMBER(FIND("~",A97)),ISNUMBER(FIND("*",A97)),ISNUMBER(FIND("?",A97)),ISNUMBER(FIND("&lt;",A97)),ISNUMBER(FIND("&gt;",A97)),ISNUMBER(FIND("=",A97))),"Код має спецсимвол",IF(COUNTIF($A$13:$A$112,"="&amp;A97)&gt;1,"Код повторюється",IF(LEN(B97)=0,"Вкажіть дату",IF(AND(LEN(B97)&gt;0,NOT(ISNUMBER(B97))),"Перевірте дату",IF(IF(ISNUMBER(B97),OR(B97&lt;1,B97&gt;2958465,B97&lt;&gt;INT(B97)),FALSE),"Перевірте дату",IF(OR(B97&lt;'Календар'!$B$4,B97&gt;'Календар'!$B$4+90),"Дата поза горизонтом",IF(NOT(OR(C97="Надходження",C97="Платіж")),"Оберіть напрям",IF(OR(NOT(ISTEXT(D97)),LEN(TRIM(D97))=0),"Вкажіть статтю",IF(LEN(E97)=0,"Вкажіть суму",IF(IF(ISNUMBER(E97),OR(E97&lt;=0,E97&gt;1000000000,ROUND(E97,2)&lt;&gt;E97),TRUE),"Перевірте суму","Поля заповнені"))))))))))))))</x:f>
      </x:c>
    </x:row>
    <x:row r="98" ht="34" customHeight="1">
      <x:c r="A98" s="14"/>
      <x:c r="B98" s="18"/>
      <x:c r="C98" s="14"/>
      <x:c r="D98" s="14"/>
      <x:c r="E98" s="19"/>
      <x:c r="F98" s="14"/>
      <x:c r="G98" s="15" t="str">
        <x:f>IF(COUNTA(A98:F98)=0,"",IF('Календар'!$C$4&lt;&gt;"Готово","Перевірте налаштування",IF(OR(NOT(ISTEXT(A98)),LEN(TRIM(A98))=0),"Вкажіть код",IF(A98&lt;&gt;TRIM(A98),"Приберіть пробіли коду",IF(OR(ISNUMBER(FIND("~",A98)),ISNUMBER(FIND("*",A98)),ISNUMBER(FIND("?",A98)),ISNUMBER(FIND("&lt;",A98)),ISNUMBER(FIND("&gt;",A98)),ISNUMBER(FIND("=",A98))),"Код має спецсимвол",IF(COUNTIF($A$13:$A$112,"="&amp;A98)&gt;1,"Код повторюється",IF(LEN(B98)=0,"Вкажіть дату",IF(AND(LEN(B98)&gt;0,NOT(ISNUMBER(B98))),"Перевірте дату",IF(IF(ISNUMBER(B98),OR(B98&lt;1,B98&gt;2958465,B98&lt;&gt;INT(B98)),FALSE),"Перевірте дату",IF(OR(B98&lt;'Календар'!$B$4,B98&gt;'Календар'!$B$4+90),"Дата поза горизонтом",IF(NOT(OR(C98="Надходження",C98="Платіж")),"Оберіть напрям",IF(OR(NOT(ISTEXT(D98)),LEN(TRIM(D98))=0),"Вкажіть статтю",IF(LEN(E98)=0,"Вкажіть суму",IF(IF(ISNUMBER(E98),OR(E98&lt;=0,E98&gt;1000000000,ROUND(E98,2)&lt;&gt;E98),TRUE),"Перевірте суму","Поля заповнені"))))))))))))))</x:f>
      </x:c>
    </x:row>
    <x:row r="99" ht="34" customHeight="1">
      <x:c r="A99" s="14"/>
      <x:c r="B99" s="18"/>
      <x:c r="C99" s="14"/>
      <x:c r="D99" s="14"/>
      <x:c r="E99" s="19"/>
      <x:c r="F99" s="14"/>
      <x:c r="G99" s="15" t="str">
        <x:f>IF(COUNTA(A99:F99)=0,"",IF('Календар'!$C$4&lt;&gt;"Готово","Перевірте налаштування",IF(OR(NOT(ISTEXT(A99)),LEN(TRIM(A99))=0),"Вкажіть код",IF(A99&lt;&gt;TRIM(A99),"Приберіть пробіли коду",IF(OR(ISNUMBER(FIND("~",A99)),ISNUMBER(FIND("*",A99)),ISNUMBER(FIND("?",A99)),ISNUMBER(FIND("&lt;",A99)),ISNUMBER(FIND("&gt;",A99)),ISNUMBER(FIND("=",A99))),"Код має спецсимвол",IF(COUNTIF($A$13:$A$112,"="&amp;A99)&gt;1,"Код повторюється",IF(LEN(B99)=0,"Вкажіть дату",IF(AND(LEN(B99)&gt;0,NOT(ISNUMBER(B99))),"Перевірте дату",IF(IF(ISNUMBER(B99),OR(B99&lt;1,B99&gt;2958465,B99&lt;&gt;INT(B99)),FALSE),"Перевірте дату",IF(OR(B99&lt;'Календар'!$B$4,B99&gt;'Календар'!$B$4+90),"Дата поза горизонтом",IF(NOT(OR(C99="Надходження",C99="Платіж")),"Оберіть напрям",IF(OR(NOT(ISTEXT(D99)),LEN(TRIM(D99))=0),"Вкажіть статтю",IF(LEN(E99)=0,"Вкажіть суму",IF(IF(ISNUMBER(E99),OR(E99&lt;=0,E99&gt;1000000000,ROUND(E99,2)&lt;&gt;E99),TRUE),"Перевірте суму","Поля заповнені"))))))))))))))</x:f>
      </x:c>
    </x:row>
    <x:row r="100" ht="34" customHeight="1">
      <x:c r="A100" s="14"/>
      <x:c r="B100" s="18"/>
      <x:c r="C100" s="14"/>
      <x:c r="D100" s="14"/>
      <x:c r="E100" s="19"/>
      <x:c r="F100" s="14"/>
      <x:c r="G100" s="15" t="str">
        <x:f>IF(COUNTA(A100:F100)=0,"",IF('Календар'!$C$4&lt;&gt;"Готово","Перевірте налаштування",IF(OR(NOT(ISTEXT(A100)),LEN(TRIM(A100))=0),"Вкажіть код",IF(A100&lt;&gt;TRIM(A100),"Приберіть пробіли коду",IF(OR(ISNUMBER(FIND("~",A100)),ISNUMBER(FIND("*",A100)),ISNUMBER(FIND("?",A100)),ISNUMBER(FIND("&lt;",A100)),ISNUMBER(FIND("&gt;",A100)),ISNUMBER(FIND("=",A100))),"Код має спецсимвол",IF(COUNTIF($A$13:$A$112,"="&amp;A100)&gt;1,"Код повторюється",IF(LEN(B100)=0,"Вкажіть дату",IF(AND(LEN(B100)&gt;0,NOT(ISNUMBER(B100))),"Перевірте дату",IF(IF(ISNUMBER(B100),OR(B100&lt;1,B100&gt;2958465,B100&lt;&gt;INT(B100)),FALSE),"Перевірте дату",IF(OR(B100&lt;'Календар'!$B$4,B100&gt;'Календар'!$B$4+90),"Дата поза горизонтом",IF(NOT(OR(C100="Надходження",C100="Платіж")),"Оберіть напрям",IF(OR(NOT(ISTEXT(D100)),LEN(TRIM(D100))=0),"Вкажіть статтю",IF(LEN(E100)=0,"Вкажіть суму",IF(IF(ISNUMBER(E100),OR(E100&lt;=0,E100&gt;1000000000,ROUND(E100,2)&lt;&gt;E100),TRUE),"Перевірте суму","Поля заповнені"))))))))))))))</x:f>
      </x:c>
    </x:row>
    <x:row r="101" ht="34" customHeight="1">
      <x:c r="A101" s="14"/>
      <x:c r="B101" s="18"/>
      <x:c r="C101" s="14"/>
      <x:c r="D101" s="14"/>
      <x:c r="E101" s="19"/>
      <x:c r="F101" s="14"/>
      <x:c r="G101" s="15" t="str">
        <x:f>IF(COUNTA(A101:F101)=0,"",IF('Календар'!$C$4&lt;&gt;"Готово","Перевірте налаштування",IF(OR(NOT(ISTEXT(A101)),LEN(TRIM(A101))=0),"Вкажіть код",IF(A101&lt;&gt;TRIM(A101),"Приберіть пробіли коду",IF(OR(ISNUMBER(FIND("~",A101)),ISNUMBER(FIND("*",A101)),ISNUMBER(FIND("?",A101)),ISNUMBER(FIND("&lt;",A101)),ISNUMBER(FIND("&gt;",A101)),ISNUMBER(FIND("=",A101))),"Код має спецсимвол",IF(COUNTIF($A$13:$A$112,"="&amp;A101)&gt;1,"Код повторюється",IF(LEN(B101)=0,"Вкажіть дату",IF(AND(LEN(B101)&gt;0,NOT(ISNUMBER(B101))),"Перевірте дату",IF(IF(ISNUMBER(B101),OR(B101&lt;1,B101&gt;2958465,B101&lt;&gt;INT(B101)),FALSE),"Перевірте дату",IF(OR(B101&lt;'Календар'!$B$4,B101&gt;'Календар'!$B$4+90),"Дата поза горизонтом",IF(NOT(OR(C101="Надходження",C101="Платіж")),"Оберіть напрям",IF(OR(NOT(ISTEXT(D101)),LEN(TRIM(D101))=0),"Вкажіть статтю",IF(LEN(E101)=0,"Вкажіть суму",IF(IF(ISNUMBER(E101),OR(E101&lt;=0,E101&gt;1000000000,ROUND(E101,2)&lt;&gt;E101),TRUE),"Перевірте суму","Поля заповнені"))))))))))))))</x:f>
      </x:c>
    </x:row>
    <x:row r="102" ht="34" customHeight="1">
      <x:c r="A102" s="14"/>
      <x:c r="B102" s="18"/>
      <x:c r="C102" s="14"/>
      <x:c r="D102" s="14"/>
      <x:c r="E102" s="19"/>
      <x:c r="F102" s="14"/>
      <x:c r="G102" s="15" t="str">
        <x:f>IF(COUNTA(A102:F102)=0,"",IF('Календар'!$C$4&lt;&gt;"Готово","Перевірте налаштування",IF(OR(NOT(ISTEXT(A102)),LEN(TRIM(A102))=0),"Вкажіть код",IF(A102&lt;&gt;TRIM(A102),"Приберіть пробіли коду",IF(OR(ISNUMBER(FIND("~",A102)),ISNUMBER(FIND("*",A102)),ISNUMBER(FIND("?",A102)),ISNUMBER(FIND("&lt;",A102)),ISNUMBER(FIND("&gt;",A102)),ISNUMBER(FIND("=",A102))),"Код має спецсимвол",IF(COUNTIF($A$13:$A$112,"="&amp;A102)&gt;1,"Код повторюється",IF(LEN(B102)=0,"Вкажіть дату",IF(AND(LEN(B102)&gt;0,NOT(ISNUMBER(B102))),"Перевірте дату",IF(IF(ISNUMBER(B102),OR(B102&lt;1,B102&gt;2958465,B102&lt;&gt;INT(B102)),FALSE),"Перевірте дату",IF(OR(B102&lt;'Календар'!$B$4,B102&gt;'Календар'!$B$4+90),"Дата поза горизонтом",IF(NOT(OR(C102="Надходження",C102="Платіж")),"Оберіть напрям",IF(OR(NOT(ISTEXT(D102)),LEN(TRIM(D102))=0),"Вкажіть статтю",IF(LEN(E102)=0,"Вкажіть суму",IF(IF(ISNUMBER(E102),OR(E102&lt;=0,E102&gt;1000000000,ROUND(E102,2)&lt;&gt;E102),TRUE),"Перевірте суму","Поля заповнені"))))))))))))))</x:f>
      </x:c>
    </x:row>
    <x:row r="103" ht="34" customHeight="1">
      <x:c r="A103" s="14"/>
      <x:c r="B103" s="18"/>
      <x:c r="C103" s="14"/>
      <x:c r="D103" s="14"/>
      <x:c r="E103" s="19"/>
      <x:c r="F103" s="14"/>
      <x:c r="G103" s="15" t="str">
        <x:f>IF(COUNTA(A103:F103)=0,"",IF('Календар'!$C$4&lt;&gt;"Готово","Перевірте налаштування",IF(OR(NOT(ISTEXT(A103)),LEN(TRIM(A103))=0),"Вкажіть код",IF(A103&lt;&gt;TRIM(A103),"Приберіть пробіли коду",IF(OR(ISNUMBER(FIND("~",A103)),ISNUMBER(FIND("*",A103)),ISNUMBER(FIND("?",A103)),ISNUMBER(FIND("&lt;",A103)),ISNUMBER(FIND("&gt;",A103)),ISNUMBER(FIND("=",A103))),"Код має спецсимвол",IF(COUNTIF($A$13:$A$112,"="&amp;A103)&gt;1,"Код повторюється",IF(LEN(B103)=0,"Вкажіть дату",IF(AND(LEN(B103)&gt;0,NOT(ISNUMBER(B103))),"Перевірте дату",IF(IF(ISNUMBER(B103),OR(B103&lt;1,B103&gt;2958465,B103&lt;&gt;INT(B103)),FALSE),"Перевірте дату",IF(OR(B103&lt;'Календар'!$B$4,B103&gt;'Календар'!$B$4+90),"Дата поза горизонтом",IF(NOT(OR(C103="Надходження",C103="Платіж")),"Оберіть напрям",IF(OR(NOT(ISTEXT(D103)),LEN(TRIM(D103))=0),"Вкажіть статтю",IF(LEN(E103)=0,"Вкажіть суму",IF(IF(ISNUMBER(E103),OR(E103&lt;=0,E103&gt;1000000000,ROUND(E103,2)&lt;&gt;E103),TRUE),"Перевірте суму","Поля заповнені"))))))))))))))</x:f>
      </x:c>
    </x:row>
    <x:row r="104" ht="34" customHeight="1">
      <x:c r="A104" s="14"/>
      <x:c r="B104" s="18"/>
      <x:c r="C104" s="14"/>
      <x:c r="D104" s="14"/>
      <x:c r="E104" s="19"/>
      <x:c r="F104" s="14"/>
      <x:c r="G104" s="15" t="str">
        <x:f>IF(COUNTA(A104:F104)=0,"",IF('Календар'!$C$4&lt;&gt;"Готово","Перевірте налаштування",IF(OR(NOT(ISTEXT(A104)),LEN(TRIM(A104))=0),"Вкажіть код",IF(A104&lt;&gt;TRIM(A104),"Приберіть пробіли коду",IF(OR(ISNUMBER(FIND("~",A104)),ISNUMBER(FIND("*",A104)),ISNUMBER(FIND("?",A104)),ISNUMBER(FIND("&lt;",A104)),ISNUMBER(FIND("&gt;",A104)),ISNUMBER(FIND("=",A104))),"Код має спецсимвол",IF(COUNTIF($A$13:$A$112,"="&amp;A104)&gt;1,"Код повторюється",IF(LEN(B104)=0,"Вкажіть дату",IF(AND(LEN(B104)&gt;0,NOT(ISNUMBER(B104))),"Перевірте дату",IF(IF(ISNUMBER(B104),OR(B104&lt;1,B104&gt;2958465,B104&lt;&gt;INT(B104)),FALSE),"Перевірте дату",IF(OR(B104&lt;'Календар'!$B$4,B104&gt;'Календар'!$B$4+90),"Дата поза горизонтом",IF(NOT(OR(C104="Надходження",C104="Платіж")),"Оберіть напрям",IF(OR(NOT(ISTEXT(D104)),LEN(TRIM(D104))=0),"Вкажіть статтю",IF(LEN(E104)=0,"Вкажіть суму",IF(IF(ISNUMBER(E104),OR(E104&lt;=0,E104&gt;1000000000,ROUND(E104,2)&lt;&gt;E104),TRUE),"Перевірте суму","Поля заповнені"))))))))))))))</x:f>
      </x:c>
    </x:row>
    <x:row r="105" ht="34" customHeight="1">
      <x:c r="A105" s="14"/>
      <x:c r="B105" s="18"/>
      <x:c r="C105" s="14"/>
      <x:c r="D105" s="14"/>
      <x:c r="E105" s="19"/>
      <x:c r="F105" s="14"/>
      <x:c r="G105" s="15" t="str">
        <x:f>IF(COUNTA(A105:F105)=0,"",IF('Календар'!$C$4&lt;&gt;"Готово","Перевірте налаштування",IF(OR(NOT(ISTEXT(A105)),LEN(TRIM(A105))=0),"Вкажіть код",IF(A105&lt;&gt;TRIM(A105),"Приберіть пробіли коду",IF(OR(ISNUMBER(FIND("~",A105)),ISNUMBER(FIND("*",A105)),ISNUMBER(FIND("?",A105)),ISNUMBER(FIND("&lt;",A105)),ISNUMBER(FIND("&gt;",A105)),ISNUMBER(FIND("=",A105))),"Код має спецсимвол",IF(COUNTIF($A$13:$A$112,"="&amp;A105)&gt;1,"Код повторюється",IF(LEN(B105)=0,"Вкажіть дату",IF(AND(LEN(B105)&gt;0,NOT(ISNUMBER(B105))),"Перевірте дату",IF(IF(ISNUMBER(B105),OR(B105&lt;1,B105&gt;2958465,B105&lt;&gt;INT(B105)),FALSE),"Перевірте дату",IF(OR(B105&lt;'Календар'!$B$4,B105&gt;'Календар'!$B$4+90),"Дата поза горизонтом",IF(NOT(OR(C105="Надходження",C105="Платіж")),"Оберіть напрям",IF(OR(NOT(ISTEXT(D105)),LEN(TRIM(D105))=0),"Вкажіть статтю",IF(LEN(E105)=0,"Вкажіть суму",IF(IF(ISNUMBER(E105),OR(E105&lt;=0,E105&gt;1000000000,ROUND(E105,2)&lt;&gt;E105),TRUE),"Перевірте суму","Поля заповнені"))))))))))))))</x:f>
      </x:c>
    </x:row>
    <x:row r="106" ht="34" customHeight="1">
      <x:c r="A106" s="14"/>
      <x:c r="B106" s="18"/>
      <x:c r="C106" s="14"/>
      <x:c r="D106" s="14"/>
      <x:c r="E106" s="19"/>
      <x:c r="F106" s="14"/>
      <x:c r="G106" s="15" t="str">
        <x:f>IF(COUNTA(A106:F106)=0,"",IF('Календар'!$C$4&lt;&gt;"Готово","Перевірте налаштування",IF(OR(NOT(ISTEXT(A106)),LEN(TRIM(A106))=0),"Вкажіть код",IF(A106&lt;&gt;TRIM(A106),"Приберіть пробіли коду",IF(OR(ISNUMBER(FIND("~",A106)),ISNUMBER(FIND("*",A106)),ISNUMBER(FIND("?",A106)),ISNUMBER(FIND("&lt;",A106)),ISNUMBER(FIND("&gt;",A106)),ISNUMBER(FIND("=",A106))),"Код має спецсимвол",IF(COUNTIF($A$13:$A$112,"="&amp;A106)&gt;1,"Код повторюється",IF(LEN(B106)=0,"Вкажіть дату",IF(AND(LEN(B106)&gt;0,NOT(ISNUMBER(B106))),"Перевірте дату",IF(IF(ISNUMBER(B106),OR(B106&lt;1,B106&gt;2958465,B106&lt;&gt;INT(B106)),FALSE),"Перевірте дату",IF(OR(B106&lt;'Календар'!$B$4,B106&gt;'Календар'!$B$4+90),"Дата поза горизонтом",IF(NOT(OR(C106="Надходження",C106="Платіж")),"Оберіть напрям",IF(OR(NOT(ISTEXT(D106)),LEN(TRIM(D106))=0),"Вкажіть статтю",IF(LEN(E106)=0,"Вкажіть суму",IF(IF(ISNUMBER(E106),OR(E106&lt;=0,E106&gt;1000000000,ROUND(E106,2)&lt;&gt;E106),TRUE),"Перевірте суму","Поля заповнені"))))))))))))))</x:f>
      </x:c>
    </x:row>
    <x:row r="107" ht="34" customHeight="1">
      <x:c r="A107" s="14"/>
      <x:c r="B107" s="18"/>
      <x:c r="C107" s="14"/>
      <x:c r="D107" s="14"/>
      <x:c r="E107" s="19"/>
      <x:c r="F107" s="14"/>
      <x:c r="G107" s="15" t="str">
        <x:f>IF(COUNTA(A107:F107)=0,"",IF('Календар'!$C$4&lt;&gt;"Готово","Перевірте налаштування",IF(OR(NOT(ISTEXT(A107)),LEN(TRIM(A107))=0),"Вкажіть код",IF(A107&lt;&gt;TRIM(A107),"Приберіть пробіли коду",IF(OR(ISNUMBER(FIND("~",A107)),ISNUMBER(FIND("*",A107)),ISNUMBER(FIND("?",A107)),ISNUMBER(FIND("&lt;",A107)),ISNUMBER(FIND("&gt;",A107)),ISNUMBER(FIND("=",A107))),"Код має спецсимвол",IF(COUNTIF($A$13:$A$112,"="&amp;A107)&gt;1,"Код повторюється",IF(LEN(B107)=0,"Вкажіть дату",IF(AND(LEN(B107)&gt;0,NOT(ISNUMBER(B107))),"Перевірте дату",IF(IF(ISNUMBER(B107),OR(B107&lt;1,B107&gt;2958465,B107&lt;&gt;INT(B107)),FALSE),"Перевірте дату",IF(OR(B107&lt;'Календар'!$B$4,B107&gt;'Календар'!$B$4+90),"Дата поза горизонтом",IF(NOT(OR(C107="Надходження",C107="Платіж")),"Оберіть напрям",IF(OR(NOT(ISTEXT(D107)),LEN(TRIM(D107))=0),"Вкажіть статтю",IF(LEN(E107)=0,"Вкажіть суму",IF(IF(ISNUMBER(E107),OR(E107&lt;=0,E107&gt;1000000000,ROUND(E107,2)&lt;&gt;E107),TRUE),"Перевірте суму","Поля заповнені"))))))))))))))</x:f>
      </x:c>
    </x:row>
    <x:row r="108" ht="34" customHeight="1">
      <x:c r="A108" s="14"/>
      <x:c r="B108" s="18"/>
      <x:c r="C108" s="14"/>
      <x:c r="D108" s="14"/>
      <x:c r="E108" s="19"/>
      <x:c r="F108" s="14"/>
      <x:c r="G108" s="15" t="str">
        <x:f>IF(COUNTA(A108:F108)=0,"",IF('Календар'!$C$4&lt;&gt;"Готово","Перевірте налаштування",IF(OR(NOT(ISTEXT(A108)),LEN(TRIM(A108))=0),"Вкажіть код",IF(A108&lt;&gt;TRIM(A108),"Приберіть пробіли коду",IF(OR(ISNUMBER(FIND("~",A108)),ISNUMBER(FIND("*",A108)),ISNUMBER(FIND("?",A108)),ISNUMBER(FIND("&lt;",A108)),ISNUMBER(FIND("&gt;",A108)),ISNUMBER(FIND("=",A108))),"Код має спецсимвол",IF(COUNTIF($A$13:$A$112,"="&amp;A108)&gt;1,"Код повторюється",IF(LEN(B108)=0,"Вкажіть дату",IF(AND(LEN(B108)&gt;0,NOT(ISNUMBER(B108))),"Перевірте дату",IF(IF(ISNUMBER(B108),OR(B108&lt;1,B108&gt;2958465,B108&lt;&gt;INT(B108)),FALSE),"Перевірте дату",IF(OR(B108&lt;'Календар'!$B$4,B108&gt;'Календар'!$B$4+90),"Дата поза горизонтом",IF(NOT(OR(C108="Надходження",C108="Платіж")),"Оберіть напрям",IF(OR(NOT(ISTEXT(D108)),LEN(TRIM(D108))=0),"Вкажіть статтю",IF(LEN(E108)=0,"Вкажіть суму",IF(IF(ISNUMBER(E108),OR(E108&lt;=0,E108&gt;1000000000,ROUND(E108,2)&lt;&gt;E108),TRUE),"Перевірте суму","Поля заповнені"))))))))))))))</x:f>
      </x:c>
    </x:row>
    <x:row r="109" ht="34" customHeight="1">
      <x:c r="A109" s="14"/>
      <x:c r="B109" s="18"/>
      <x:c r="C109" s="14"/>
      <x:c r="D109" s="14"/>
      <x:c r="E109" s="19"/>
      <x:c r="F109" s="14"/>
      <x:c r="G109" s="15" t="str">
        <x:f>IF(COUNTA(A109:F109)=0,"",IF('Календар'!$C$4&lt;&gt;"Готово","Перевірте налаштування",IF(OR(NOT(ISTEXT(A109)),LEN(TRIM(A109))=0),"Вкажіть код",IF(A109&lt;&gt;TRIM(A109),"Приберіть пробіли коду",IF(OR(ISNUMBER(FIND("~",A109)),ISNUMBER(FIND("*",A109)),ISNUMBER(FIND("?",A109)),ISNUMBER(FIND("&lt;",A109)),ISNUMBER(FIND("&gt;",A109)),ISNUMBER(FIND("=",A109))),"Код має спецсимвол",IF(COUNTIF($A$13:$A$112,"="&amp;A109)&gt;1,"Код повторюється",IF(LEN(B109)=0,"Вкажіть дату",IF(AND(LEN(B109)&gt;0,NOT(ISNUMBER(B109))),"Перевірте дату",IF(IF(ISNUMBER(B109),OR(B109&lt;1,B109&gt;2958465,B109&lt;&gt;INT(B109)),FALSE),"Перевірте дату",IF(OR(B109&lt;'Календар'!$B$4,B109&gt;'Календар'!$B$4+90),"Дата поза горизонтом",IF(NOT(OR(C109="Надходження",C109="Платіж")),"Оберіть напрям",IF(OR(NOT(ISTEXT(D109)),LEN(TRIM(D109))=0),"Вкажіть статтю",IF(LEN(E109)=0,"Вкажіть суму",IF(IF(ISNUMBER(E109),OR(E109&lt;=0,E109&gt;1000000000,ROUND(E109,2)&lt;&gt;E109),TRUE),"Перевірте суму","Поля заповнені"))))))))))))))</x:f>
      </x:c>
    </x:row>
    <x:row r="110" ht="34" customHeight="1">
      <x:c r="A110" s="14"/>
      <x:c r="B110" s="18"/>
      <x:c r="C110" s="14"/>
      <x:c r="D110" s="14"/>
      <x:c r="E110" s="19"/>
      <x:c r="F110" s="14"/>
      <x:c r="G110" s="15" t="str">
        <x:f>IF(COUNTA(A110:F110)=0,"",IF('Календар'!$C$4&lt;&gt;"Готово","Перевірте налаштування",IF(OR(NOT(ISTEXT(A110)),LEN(TRIM(A110))=0),"Вкажіть код",IF(A110&lt;&gt;TRIM(A110),"Приберіть пробіли коду",IF(OR(ISNUMBER(FIND("~",A110)),ISNUMBER(FIND("*",A110)),ISNUMBER(FIND("?",A110)),ISNUMBER(FIND("&lt;",A110)),ISNUMBER(FIND("&gt;",A110)),ISNUMBER(FIND("=",A110))),"Код має спецсимвол",IF(COUNTIF($A$13:$A$112,"="&amp;A110)&gt;1,"Код повторюється",IF(LEN(B110)=0,"Вкажіть дату",IF(AND(LEN(B110)&gt;0,NOT(ISNUMBER(B110))),"Перевірте дату",IF(IF(ISNUMBER(B110),OR(B110&lt;1,B110&gt;2958465,B110&lt;&gt;INT(B110)),FALSE),"Перевірте дату",IF(OR(B110&lt;'Календар'!$B$4,B110&gt;'Календар'!$B$4+90),"Дата поза горизонтом",IF(NOT(OR(C110="Надходження",C110="Платіж")),"Оберіть напрям",IF(OR(NOT(ISTEXT(D110)),LEN(TRIM(D110))=0),"Вкажіть статтю",IF(LEN(E110)=0,"Вкажіть суму",IF(IF(ISNUMBER(E110),OR(E110&lt;=0,E110&gt;1000000000,ROUND(E110,2)&lt;&gt;E110),TRUE),"Перевірте суму","Поля заповнені"))))))))))))))</x:f>
      </x:c>
    </x:row>
    <x:row r="111" ht="34" customHeight="1">
      <x:c r="A111" s="14"/>
      <x:c r="B111" s="18"/>
      <x:c r="C111" s="14"/>
      <x:c r="D111" s="14"/>
      <x:c r="E111" s="19"/>
      <x:c r="F111" s="14"/>
      <x:c r="G111" s="15" t="str">
        <x:f>IF(COUNTA(A111:F111)=0,"",IF('Календар'!$C$4&lt;&gt;"Готово","Перевірте налаштування",IF(OR(NOT(ISTEXT(A111)),LEN(TRIM(A111))=0),"Вкажіть код",IF(A111&lt;&gt;TRIM(A111),"Приберіть пробіли коду",IF(OR(ISNUMBER(FIND("~",A111)),ISNUMBER(FIND("*",A111)),ISNUMBER(FIND("?",A111)),ISNUMBER(FIND("&lt;",A111)),ISNUMBER(FIND("&gt;",A111)),ISNUMBER(FIND("=",A111))),"Код має спецсимвол",IF(COUNTIF($A$13:$A$112,"="&amp;A111)&gt;1,"Код повторюється",IF(LEN(B111)=0,"Вкажіть дату",IF(AND(LEN(B111)&gt;0,NOT(ISNUMBER(B111))),"Перевірте дату",IF(IF(ISNUMBER(B111),OR(B111&lt;1,B111&gt;2958465,B111&lt;&gt;INT(B111)),FALSE),"Перевірте дату",IF(OR(B111&lt;'Календар'!$B$4,B111&gt;'Календар'!$B$4+90),"Дата поза горизонтом",IF(NOT(OR(C111="Надходження",C111="Платіж")),"Оберіть напрям",IF(OR(NOT(ISTEXT(D111)),LEN(TRIM(D111))=0),"Вкажіть статтю",IF(LEN(E111)=0,"Вкажіть суму",IF(IF(ISNUMBER(E111),OR(E111&lt;=0,E111&gt;1000000000,ROUND(E111,2)&lt;&gt;E111),TRUE),"Перевірте суму","Поля заповнені"))))))))))))))</x:f>
      </x:c>
    </x:row>
    <x:row r="112" ht="34" customHeight="1">
      <x:c r="A112" s="14"/>
      <x:c r="B112" s="18"/>
      <x:c r="C112" s="14"/>
      <x:c r="D112" s="14"/>
      <x:c r="E112" s="19"/>
      <x:c r="F112" s="14"/>
      <x:c r="G112" s="15" t="str">
        <x:f>IF(COUNTA(A112:F112)=0,"",IF('Календар'!$C$4&lt;&gt;"Готово","Перевірте налаштування",IF(OR(NOT(ISTEXT(A112)),LEN(TRIM(A112))=0),"Вкажіть код",IF(A112&lt;&gt;TRIM(A112),"Приберіть пробіли коду",IF(OR(ISNUMBER(FIND("~",A112)),ISNUMBER(FIND("*",A112)),ISNUMBER(FIND("?",A112)),ISNUMBER(FIND("&lt;",A112)),ISNUMBER(FIND("&gt;",A112)),ISNUMBER(FIND("=",A112))),"Код має спецсимвол",IF(COUNTIF($A$13:$A$112,"="&amp;A112)&gt;1,"Код повторюється",IF(LEN(B112)=0,"Вкажіть дату",IF(AND(LEN(B112)&gt;0,NOT(ISNUMBER(B112))),"Перевірте дату",IF(IF(ISNUMBER(B112),OR(B112&lt;1,B112&gt;2958465,B112&lt;&gt;INT(B112)),FALSE),"Перевірте дату",IF(OR(B112&lt;'Календар'!$B$4,B112&gt;'Календар'!$B$4+90),"Дата поза горизонтом",IF(NOT(OR(C112="Надходження",C112="Платіж")),"Оберіть напрям",IF(OR(NOT(ISTEXT(D112)),LEN(TRIM(D112))=0),"Вкажіть статтю",IF(LEN(E112)=0,"Вкажіть суму",IF(IF(ISNUMBER(E112),OR(E112&lt;=0,E112&gt;1000000000,ROUND(E112,2)&lt;&gt;E112),TRUE),"Перевірте суму","Поля заповнені"))))))))))))))</x:f>
      </x:c>
    </x:row>
    <x:row r="113">
      <x:c r="A113" s="1"/>
      <x:c r="B113" s="1"/>
      <x:c r="C113" s="1"/>
      <x:c r="D113" s="1"/>
      <x:c r="E113" s="1"/>
      <x:c r="F113" s="1"/>
      <x:c r="G113" s="1"/>
    </x:row>
    <x:row r="114">
      <x:c r="A114" s="1"/>
      <x:c r="B114" s="1"/>
      <x:c r="C114" s="1"/>
      <x:c r="D114" s="1"/>
      <x:c r="E114" s="1"/>
      <x:c r="F114" s="1"/>
      <x:c r="G114" s="1"/>
    </x:row>
  </x:sheetData>
  <x:mergeCells>
    <x:mergeCell ref="A1:H1"/>
    <x:mergeCell ref="A2:H2"/>
    <x:mergeCell ref="A4:G4"/>
    <x:mergeCell ref="A5:G5"/>
    <x:mergeCell ref="A6:G6"/>
  </x:mergeCells>
  <x:dataValidations count="1">
    <x:dataValidation type="list" sqref="C13:C112">
      <x:formula1>"Надходження,Платіж"</x:formula1>
    </x:dataValidation>
  </x:dataValidations>
  <x:pageMargins left="0.7" right="0.7" top="0.75" bottom="0.75" header="0.3" footer="0.3"/>
  <x:drawing xmlns:r="http://schemas.openxmlformats.org/officeDocument/2006/relationships" r:id="R8e1df6bb0768455f"/>
  <x:tableParts count="1">
    <x:tablePart xmlns:r="http://schemas.openxmlformats.org/officeDocument/2006/relationships" r:id="R72c408495a1b4b0a"/>
  </x:tableParts>
</x:worksheet>
</file>