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e35c4cde14b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гляд" sheetId="1" r:id="R0ef07a6875a64b18"/>
    <x:sheet xmlns:r="http://schemas.openxmlformats.org/officeDocument/2006/relationships" name="Дані" sheetId="2" r:id="Reb4887678da8473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-#,##0.00;0"/>
    <x:numFmt numFmtId="201" formatCode="0.0%;[Red]-0.0%;0"/>
    <x:numFmt numFmtId="202" formatCode="dd.mm.yyyy"/>
    <x:numFmt numFmtId="203" formatCode="yyyy-mm-dd"/>
  </x:numFmts>
  <x:fonts count="8">
    <x:font>
      <x:sz val="11"/>
      <x:name val="Carlito"/>
    </x:font>
    <x:font>
      <x:sz val="10"/>
      <x:color rgb="FF243F35"/>
      <x:name val="Arial"/>
    </x:font>
    <x:font>
      <x:b/>
      <x:sz val="14"/>
      <x:color rgb="FF243F35"/>
      <x:name val="Arial"/>
    </x:font>
    <x:font>
      <x:i/>
      <x:sz val="9"/>
      <x:color rgb="FF496457"/>
      <x:name val="Arial"/>
    </x:font>
    <x:font>
      <x:b/>
      <x:sz val="10"/>
      <x:color rgb="FF243F35"/>
      <x:name val="Arial"/>
    </x:font>
    <x:font>
      <x:b/>
      <x:sz val="9"/>
      <x:color rgb="FF243F35"/>
      <x:name val="Arial"/>
    </x:font>
    <x:font>
      <x:b/>
      <x:sz val="12"/>
      <x:color rgb="FF243F35"/>
      <x:name val="Arial"/>
    </x:font>
    <x:font>
      <x:b/>
      <x:sz val="10"/>
      <x:color rgb="FFFFFFFF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E7EEE8"/>
      </x:patternFill>
    </x:fill>
    <x:fill>
      <x:patternFill patternType="solid">
        <x:fgColor rgb="FFF5F2E9"/>
      </x:patternFill>
    </x:fill>
    <x:fill>
      <x:patternFill patternType="solid">
        <x:fgColor rgb="FF243F35"/>
      </x:patternFill>
    </x:fill>
    <x:fill>
      <x:patternFill patternType="solid">
        <x:fgColor rgb="FFF5F8F4"/>
      </x:patternFill>
    </x:fill>
  </x:fills>
  <x:borders count="9">
    <x:border>
      <x:left/>
      <x:right/>
      <x:top/>
      <x:bottom/>
      <x:diagonal/>
    </x:border>
    <x:border>
      <x:left style="thin">
        <x:color rgb="FFB8C8BE"/>
      </x:left>
      <x:right/>
      <x:top style="thin">
        <x:color rgb="FFB8C8BE"/>
      </x:top>
      <x:bottom/>
      <x:diagonal/>
    </x:border>
    <x:border>
      <x:left/>
      <x:right/>
      <x:top style="thin">
        <x:color rgb="FFB8C8BE"/>
      </x:top>
      <x:bottom/>
      <x:diagonal/>
    </x:border>
    <x:border>
      <x:left/>
      <x:right style="thin">
        <x:color rgb="FFB8C8BE"/>
      </x:right>
      <x:top style="thin">
        <x:color rgb="FFB8C8BE"/>
      </x:top>
      <x:bottom/>
      <x:diagonal/>
    </x:border>
    <x:border>
      <x:left style="thin">
        <x:color rgb="FFB8C8BE"/>
      </x:left>
      <x:right/>
      <x:top/>
      <x:bottom/>
      <x:diagonal/>
    </x:border>
    <x:border>
      <x:left/>
      <x:right style="thin">
        <x:color rgb="FFB8C8BE"/>
      </x:right>
      <x:top/>
      <x:bottom/>
      <x:diagonal/>
    </x:border>
    <x:border>
      <x:left style="thin">
        <x:color rgb="FFB8C8BE"/>
      </x:left>
      <x:right/>
      <x:top/>
      <x:bottom style="thin">
        <x:color rgb="FFB8C8BE"/>
      </x:bottom>
      <x:diagonal/>
    </x:border>
    <x:border>
      <x:left/>
      <x:right/>
      <x:top/>
      <x:bottom style="thin">
        <x:color rgb="FFB8C8BE"/>
      </x:bottom>
      <x:diagonal/>
    </x:border>
    <x:border>
      <x:left/>
      <x:right style="thin">
        <x:color rgb="FFB8C8BE"/>
      </x:right>
      <x:top/>
      <x:bottom style="thin">
        <x:color rgb="FFB8C8BE"/>
      </x:bottom>
      <x:diagonal/>
    </x:border>
  </x:borders>
  <x:cellStyleXfs count="1">
    <x:xf numFmtId="0" fontId="0" fillId="0" borderId="0"/>
  </x:cellStyleXfs>
  <x:cellXfs count="6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4" fillId="2" borderId="0" xfId="0" applyNumberFormat="1" applyFont="1" applyFill="1" applyBorder="1"/>
    <x:xf numFmtId="0" fontId="1" fillId="3" borderId="0" xfId="0" applyNumberFormat="1" applyFont="1" applyFill="1" applyBorder="1"/>
    <x:xf numFmtId="0" fontId="5" fillId="3" borderId="0" xfId="0" applyNumberFormat="1" applyFont="1" applyFill="1" applyBorder="1"/>
    <x:xf numFmtId="0" fontId="1" fillId="4" borderId="0" xfId="0" applyNumberFormat="1" applyFont="1" applyFill="1" applyBorder="1"/>
    <x:xf numFmtId="0" fontId="6" fillId="4" borderId="0" xfId="0" applyNumberFormat="1" applyFont="1" applyFill="1" applyBorder="1"/>
    <x:xf numFmtId="0" fontId="1" fillId="5" borderId="0" xfId="0" applyNumberFormat="1" applyFont="1" applyFill="1" applyBorder="1"/>
    <x:xf numFmtId="0" fontId="7" fillId="5" borderId="0" xfId="0" applyNumberFormat="1" applyFont="1" applyFill="1" applyBorder="1"/>
    <x:xf numFmtId="0" fontId="7" fillId="5" borderId="0" xfId="0" applyNumberFormat="1" applyFont="1" applyFill="1" applyBorder="1" applyAlignment="1">
      <x:alignment wrapText="1"/>
    </x:xf>
    <x:xf numFmtId="0" fontId="7" fillId="5" borderId="0" xfId="0" applyNumberFormat="1" applyFont="1" applyFill="1" applyBorder="1" applyAlignment="1">
      <x:alignment horizontal="center" wrapText="1"/>
    </x:xf>
    <x:xf numFmtId="0" fontId="7" fillId="5" borderId="0" xfId="0" applyNumberFormat="1" applyFont="1" applyFill="1" applyBorder="1" applyAlignment="1">
      <x:alignment horizontal="center" vertical="center" wrapText="1"/>
    </x:xf>
    <x:xf numFmtId="0" fontId="7" fillId="5" borderId="1" xfId="0" applyNumberFormat="1" applyFont="1" applyFill="1" applyBorder="1" applyAlignment="1">
      <x:alignment horizontal="center" vertical="center" wrapText="1"/>
    </x:xf>
    <x:xf numFmtId="0" fontId="7" fillId="5" borderId="2" xfId="0" applyNumberFormat="1" applyFont="1" applyFill="1" applyBorder="1" applyAlignment="1">
      <x:alignment horizontal="center" vertical="center" wrapText="1"/>
    </x:xf>
    <x:xf numFmtId="0" fontId="7" fillId="5" borderId="3" xfId="0" applyNumberFormat="1" applyFont="1" applyFill="1" applyBorder="1" applyAlignment="1">
      <x:alignment horizontal="center" vertical="center" wrapText="1"/>
    </x:xf>
    <x:xf numFmtId="0" fontId="1" fillId="0" borderId="4" xfId="0" applyNumberFormat="1" applyFont="1" applyFill="1" applyBorder="1"/>
    <x:xf numFmtId="0" fontId="1" fillId="0" borderId="5" xfId="0" applyNumberFormat="1" applyFont="1" applyFill="1" applyBorder="1"/>
    <x:xf numFmtId="0" fontId="1" fillId="0" borderId="6" xfId="0" applyNumberFormat="1" applyFont="1" applyFill="1" applyBorder="1"/>
    <x:xf numFmtId="0" fontId="1" fillId="0" borderId="7" xfId="0" applyNumberFormat="1" applyFont="1" applyFill="1" applyBorder="1"/>
    <x:xf numFmtId="0" fontId="1" fillId="0" borderId="8" xfId="0" applyNumberFormat="1" applyFont="1" applyFill="1" applyBorder="1"/>
    <x:xf numFmtId="0" fontId="1" fillId="2" borderId="4" xfId="0" applyNumberFormat="1" applyFont="1" applyFill="1" applyBorder="1"/>
    <x:xf numFmtId="0" fontId="1" fillId="2" borderId="0" xfId="0" applyNumberFormat="1" applyFont="1" applyFill="1" applyBorder="1"/>
    <x:xf numFmtId="0" fontId="1" fillId="2" borderId="6" xfId="0" applyNumberFormat="1" applyFont="1" applyFill="1" applyBorder="1"/>
    <x:xf numFmtId="0" fontId="1" fillId="2" borderId="7" xfId="0" applyNumberFormat="1" applyFont="1" applyFill="1" applyBorder="1"/>
    <x:xf numFmtId="0" fontId="1" fillId="6" borderId="0" xfId="0" applyNumberFormat="1" applyFont="1" applyFill="1" applyBorder="1"/>
    <x:xf numFmtId="0" fontId="1" fillId="6" borderId="5" xfId="0" applyNumberFormat="1" applyFont="1" applyFill="1" applyBorder="1"/>
    <x:xf numFmtId="0" fontId="1" fillId="6" borderId="7" xfId="0" applyNumberFormat="1" applyFont="1" applyFill="1" applyBorder="1"/>
    <x:xf numFmtId="0" fontId="1" fillId="6" borderId="8" xfId="0" applyNumberFormat="1" applyFont="1" applyFill="1" applyBorder="1"/>
    <x:xf numFmtId="0" fontId="0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1" fillId="2" borderId="4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/>
    </x:xf>
    <x:xf numFmtId="0" fontId="1" fillId="6" borderId="5" xfId="0" applyNumberFormat="1" applyFont="1" applyFill="1" applyBorder="1" applyAlignment="1">
      <x:alignment vertical="center"/>
    </x:xf>
    <x:xf numFmtId="0" fontId="1" fillId="2" borderId="6" xfId="0" applyNumberFormat="1" applyFont="1" applyFill="1" applyBorder="1" applyAlignment="1">
      <x:alignment vertical="center"/>
    </x:xf>
    <x:xf numFmtId="0" fontId="1" fillId="2" borderId="7" xfId="0" applyNumberFormat="1" applyFont="1" applyFill="1" applyBorder="1" applyAlignment="1">
      <x:alignment vertical="center"/>
    </x:xf>
    <x:xf numFmtId="0" fontId="1" fillId="6" borderId="7" xfId="0" applyNumberFormat="1" applyFont="1" applyFill="1" applyBorder="1" applyAlignment="1">
      <x:alignment vertical="center"/>
    </x:xf>
    <x:xf numFmtId="0" fontId="1" fillId="6" borderId="8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1" fillId="2" borderId="7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0"/>
    </x:xf>
    <x:xf numFmtId="0" fontId="1" fillId="0" borderId="0" xfId="0" applyNumberFormat="1" applyFont="1" applyFill="1" applyBorder="1" applyAlignment="1">
      <x:alignment vertical="center" wrapText="0"/>
    </x:xf>
    <x:xf numFmtId="200" fontId="1" fillId="6" borderId="0" xfId="0" applyNumberFormat="1" applyFont="1" applyFill="1" applyBorder="1" applyAlignment="1">
      <x:alignment vertical="center"/>
    </x:xf>
    <x:xf numFmtId="200" fontId="1" fillId="6" borderId="7" xfId="0" applyNumberFormat="1" applyFont="1" applyFill="1" applyBorder="1" applyAlignment="1">
      <x:alignment vertical="center"/>
    </x:xf>
    <x:xf numFmtId="201" fontId="1" fillId="6" borderId="0" xfId="0" applyNumberFormat="1" applyFont="1" applyFill="1" applyBorder="1" applyAlignment="1">
      <x:alignment vertical="center"/>
    </x:xf>
    <x:xf numFmtId="201" fontId="1" fillId="6" borderId="7" xfId="0" applyNumberFormat="1" applyFont="1" applyFill="1" applyBorder="1" applyAlignment="1">
      <x:alignment vertical="center"/>
    </x:xf>
    <x:xf numFmtId="202" fontId="1" fillId="2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1" fontId="1" fillId="2" borderId="0" xfId="0" applyNumberFormat="1" applyFont="1" applyFill="1" applyBorder="1" applyAlignment="1">
      <x:alignment vertical="center"/>
    </x:xf>
    <x:xf numFmtId="203" fontId="1" fillId="2" borderId="0" xfId="0" applyNumberFormat="1" applyFont="1" applyFill="1" applyBorder="1" applyAlignment="1">
      <x:alignment vertical="center"/>
    </x:xf>
    <x:xf numFmtId="203" fontId="1" fillId="2" borderId="0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4">
    <x:dxf>
      <x:font>
        <x:b/>
        <x:color rgb="FF9C0006"/>
      </x:font>
      <x:fill>
        <x:patternFill>
          <x:bgColor rgb="FFFCE4D6"/>
        </x:patternFill>
      </x:fill>
    </x:dxf>
    <x:dxf>
      <x:font>
        <x:b/>
        <x:color rgb="FF375623"/>
      </x:font>
      <x:fill>
        <x:patternFill>
          <x:bgColor rgb="FFE2F0D9"/>
        </x:patternFill>
      </x:fill>
    </x:dxf>
    <x:dxf>
      <x:font>
        <x:b/>
        <x:color rgb="FF9C0006"/>
      </x:font>
      <x:fill>
        <x:patternFill>
          <x:bgColor rgb="FFFCE4D6"/>
        </x:patternFill>
      </x:fill>
    </x:dxf>
    <x:dxf>
      <x:font>
        <x:b/>
        <x:color rgb="FF375623"/>
      </x:font>
      <x:fill>
        <x:patternFill>
          <x:bgColor rgb="FFE2F0D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1a23a398b4ee4" /><Relationship Type="http://schemas.openxmlformats.org/officeDocument/2006/relationships/theme" Target="/xl/theme/theme1.xml" Id="R5569926c0c3440d0" /><Relationship Type="http://schemas.openxmlformats.org/officeDocument/2006/relationships/sharedStrings" Target="/xl/sharedStrings.xml" Id="Rd021afb1e2eb4c43" /><Relationship Type="http://schemas.openxmlformats.org/officeDocument/2006/relationships/worksheet" Target="/xl/worksheets/sheet1.xml" Id="R0ef07a6875a64b18" /><Relationship Type="http://schemas.openxmlformats.org/officeDocument/2006/relationships/worksheet" Target="/xl/worksheets/sheet2.xml" Id="Reb4887678da8473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d4c02e106c46427d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428750" cy="3810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4c02e106c46427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WeeklyData" displayName="WeeklyData" ref="A5:S109" headerRowCount="1" totalsRowCount="0" totalsRowShown="0">
  <x:tableColumns count="19">
    <x:tableColumn id="1" name="Період"/>
    <x:tableColumn id="2" name="Від"/>
    <x:tableColumn id="3" name="До"/>
    <x:tableColumn id="4" name="Напрям"/>
    <x:tableColumn id="5" name="Показник"/>
    <x:tableColumn id="6" name="Одиниця"/>
    <x:tableColumn id="7" name="Джерело"/>
    <x:tableColumn id="8" name="Напрям зміни"/>
    <x:tableColumn id="9" name="Власник показника"/>
    <x:tableColumn id="10" name="План"/>
    <x:tableColumn id="11" name="Факт"/>
    <x:tableColumn id="12" name="Відхилення"/>
    <x:tableColumn id="13" name="Відхилення, %"/>
    <x:tableColumn id="14" name="Статус"/>
    <x:tableColumn id="15" name="Причина"/>
    <x:tableColumn id="16" name="Наступна дія"/>
    <x:tableColumn id="17" name="Відповідальний за дію"/>
    <x:tableColumn id="18" name="Термін дії"/>
    <x:tableColumn id="19" name="Статус дії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8801b49ab4f410f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92472d854c1b4ee1" /></Relationships>
</file>

<file path=xl/worksheets/sheet1.xml><?xml version="1.0" encoding="utf-8"?>
<x:worksheet xmlns:x="http://schemas.openxmlformats.org/spreadsheetml/2006/main">
  <x:sheetPr>
    <x:tabColor rgb="FF243F35"/>
  </x:sheetPr>
  <x:sheetViews>
    <x:sheetView showGridLines="0" workbookViewId="0"/>
  </x:sheetViews>
  <x:sheetFormatPr defaultRowHeight="15"/>
  <x:cols>
    <x:col min="1" max="1" width="27" hidden="0" customWidth="1"/>
    <x:col min="2" max="2" width="18" hidden="0" customWidth="1"/>
    <x:col min="3" max="3" width="13" hidden="0" customWidth="1"/>
    <x:col min="4" max="4" width="19" hidden="0" customWidth="1"/>
    <x:col min="5" max="5" width="14" hidden="0" customWidth="1"/>
    <x:col min="6" max="6" width="14" hidden="0" customWidth="1"/>
    <x:col min="7" max="7" width="14" hidden="0" customWidth="1"/>
    <x:col min="8" max="8" width="16" hidden="0" customWidth="1"/>
    <x:col min="9" max="9" width="20" hidden="0" customWidth="1"/>
  </x:cols>
  <x:sheetData>
    <x:row r="1">
      <x:c r="A1" s="31"/>
      <x:c r="B1" s="31"/>
      <x:c r="C1" s="31"/>
      <x:c r="D1" s="31"/>
      <x:c r="E1" s="31"/>
      <x:c r="F1" s="31"/>
      <x:c r="G1" s="31"/>
      <x:c r="H1" s="31"/>
      <x:c r="I1" s="31"/>
    </x:row>
    <x:row r="2" ht="25" customHeight="1">
      <x:c r="A2" s="32" t="str">
        <x:v>Щотижнева панель власника</x:v>
      </x:c>
      <x:c r="B2" s="33"/>
      <x:c r="C2" s="33"/>
      <x:c r="D2" s="33"/>
      <x:c r="E2" s="33"/>
      <x:c r="F2" s="33"/>
      <x:c r="G2" s="33"/>
      <x:c r="H2" s="33"/>
      <x:c r="I2" s="33"/>
    </x:row>
    <x:row r="3">
      <x:c r="A3" s="34" t="str">
        <x:v>Приклад містить синтетичні дані умовного малого магазину. Показники й цілі не є нормативами.</x:v>
      </x:c>
      <x:c r="B3" s="33"/>
      <x:c r="C3" s="33"/>
      <x:c r="D3" s="33"/>
      <x:c r="E3" s="33"/>
      <x:c r="F3" s="33"/>
      <x:c r="G3" s="33"/>
      <x:c r="H3" s="33"/>
      <x:c r="I3" s="33"/>
    </x:row>
    <x:row r="4">
      <x:c r="A4" s="35" t="str">
        <x:v>Період для огляду</x:v>
      </x:c>
      <x:c r="B4" s="36" t="str">
        <x:v>Тиждень 4</x:v>
      </x:c>
      <x:c r="C4" s="33"/>
      <x:c r="D4" s="33"/>
      <x:c r="E4" s="33"/>
      <x:c r="F4" s="33"/>
      <x:c r="G4" s="33"/>
      <x:c r="H4" s="33"/>
      <x:c r="I4" s="33"/>
    </x:row>
    <x:row r="5">
      <x:c r="A5" s="33"/>
      <x:c r="B5" s="33"/>
      <x:c r="C5" s="33"/>
      <x:c r="D5" s="33"/>
      <x:c r="E5" s="33"/>
      <x:c r="F5" s="33"/>
      <x:c r="G5" s="33"/>
      <x:c r="H5" s="33"/>
      <x:c r="I5" s="33"/>
    </x:row>
    <x:row r="6">
      <x:c r="A6" s="37" t="str">
        <x:v>Порівняно з планом</x:v>
      </x:c>
      <x:c r="B6" s="37"/>
      <x:c r="C6" s="37" t="str">
        <x:v>Показників потребують уваги</x:v>
      </x:c>
      <x:c r="D6" s="37"/>
      <x:c r="E6" s="37" t="str">
        <x:v>Відкриті дії</x:v>
      </x:c>
      <x:c r="F6" s="37"/>
      <x:c r="G6" s="33"/>
      <x:c r="H6" s="33"/>
      <x:c r="I6" s="33"/>
    </x:row>
    <x:row r="7">
      <x:c r="A7" s="38"/>
      <x:c r="B7" s="38" t="n">
        <x:f>COUNTIF(I10:I17,"У межах")+COUNTIF(I10:I17,"Потрібна увага")</x:f>
        <x:v>8</x:v>
      </x:c>
      <x:c r="C7" s="38"/>
      <x:c r="D7" s="38" t="n">
        <x:f>IF(OR(COUNTIFS('Дані'!$A$6:$A$109,$B$4,'Дані'!$N$6:$N$109,"Дубль показника")&gt;0,COUNTIFS('Дані'!$A$6:$A$109,$B$4,'Дані'!$N$6:$N$109,"Перевірте план")&gt;0,COUNTIFS('Дані'!$A$6:$A$109,$B$4,'Дані'!$N$6:$N$109,"Перевірте факт")&gt;0,COUNTIFS('Дані'!$A$6:$A$109,$B$4,'Дані'!$N$6:$N$109,"Налаштуйте напрям")&gt;0,COUNTIFS('Дані'!$A$6:$A$109,$B$4,'Дані'!$N$6:$N$109,"Перевірте назву або період")&gt;0,COUNTIF(I10:I17,"Немає рядка")&gt;0,COUNTIF(I10:I17,"Перевірте напрям")&gt;0),"",COUNTIF(I10:I17,"Потрібна увага"))</x:f>
        <x:v>6</x:v>
      </x:c>
      <x:c r="E7" s="38"/>
      <x:c r="F7" s="38" t="n">
        <x:f>IF(COUNTIFS('Дані'!$A$6:$A$109,$B$4,'Дані'!$N$6:$N$109,"Дубль показника")&gt;0,"",COUNTIFS('Дані'!$A$6:$A$109,$B$4,'Дані'!$P$6:$P$109,"&lt;&gt;",'Дані'!$S$6:$S$109,"Не розпочато")+COUNTIFS('Дані'!$A$6:$A$109,$B$4,'Дані'!$P$6:$P$109,"&lt;&gt;",'Дані'!$S$6:$S$109,"У роботі"))</x:f>
        <x:v>6</x:v>
      </x:c>
      <x:c r="G7" s="33"/>
      <x:c r="H7" s="33"/>
      <x:c r="I7" s="33"/>
    </x:row>
    <x:row r="8" ht="20" customHeight="1">
      <x:c r="A8" s="49" t="str">
        <x:v>Кількість відхилень прихована за помилок, дублів або невідповідності показників.</x:v>
      </x:c>
      <x:c r="B8" s="50"/>
      <x:c r="C8" s="50"/>
      <x:c r="D8" s="50"/>
      <x:c r="E8" s="50"/>
      <x:c r="F8" s="50"/>
      <x:c r="G8" s="50"/>
      <x:c r="H8" s="50"/>
      <x:c r="I8" s="50"/>
    </x:row>
    <x:row r="9" ht="25" customHeight="1">
      <x:c r="A9" s="15" t="str">
        <x:v>Напрям</x:v>
      </x:c>
      <x:c r="B9" s="16" t="str">
        <x:v>Показник</x:v>
      </x:c>
      <x:c r="C9" s="16" t="str">
        <x:v>Одиниця</x:v>
      </x:c>
      <x:c r="D9" s="16" t="str">
        <x:v>Напрям зміни</x:v>
      </x:c>
      <x:c r="E9" s="16" t="str">
        <x:v>План</x:v>
      </x:c>
      <x:c r="F9" s="16" t="str">
        <x:v>Факт</x:v>
      </x:c>
      <x:c r="G9" s="16" t="str">
        <x:v>Відхилення</x:v>
      </x:c>
      <x:c r="H9" s="16" t="str">
        <x:v>Відхилення, %</x:v>
      </x:c>
      <x:c r="I9" s="17" t="str">
        <x:v>Статус</x:v>
      </x:c>
    </x:row>
    <x:row r="10" ht="25" customHeight="1">
      <x:c r="A10" s="39" t="str">
        <x:v>Продажі</x:v>
      </x:c>
      <x:c r="B10" s="47" t="str">
        <x:v>Дохід</x:v>
      </x:c>
      <x:c r="C10" s="40" t="str">
        <x:v>грн</x:v>
      </x:c>
      <x:c r="D10" s="40" t="str">
        <x:v>Більше краще</x:v>
      </x:c>
      <x:c r="E10" s="51" t="n">
        <x:f>IF(OR(COUNTIFS('Дані'!$A$6:$A$109,$B$4,'Дані'!$D$6:$D$109,$A10,'Дані'!$E$6:$E$109,$B10)&lt;&gt;1,(COUNTIFS('Дані'!$A$6:$A$109,$B$4,'Дані'!$D$6:$D$109,$A10,'Дані'!$E$6:$E$109,$B10,'Дані'!$N$6:$N$109,"У межах")+COUNTIFS('Дані'!$A$6:$A$109,$B$4,'Дані'!$D$6:$D$109,$A10,'Дані'!$E$6:$E$109,$B10,'Дані'!$N$6:$N$109,"Потрібна увага"))&lt;&gt;1,COUNTIFS('Дані'!$A$6:$A$109,$B$4,'Дані'!$D$6:$D$109,$A10,'Дані'!$E$6:$E$109,$B10,'Дані'!$H$6:$H$109,D10)&lt;&gt;1),"",SUMIFS('Дані'!$J$6:$J$109,'Дані'!$A$6:$A$109,$B$4,'Дані'!$D$6:$D$109,$A10,'Дані'!$E$6:$E$109,$B10))</x:f>
        <x:v>115000</x:v>
      </x:c>
      <x:c r="F10" s="51" t="n">
        <x:f>IF(OR(COUNTIFS('Дані'!$A$6:$A$109,$B$4,'Дані'!$D$6:$D$109,$A10,'Дані'!$E$6:$E$109,$B10)&lt;&gt;1,(COUNTIFS('Дані'!$A$6:$A$109,$B$4,'Дані'!$D$6:$D$109,$A10,'Дані'!$E$6:$E$109,$B10,'Дані'!$N$6:$N$109,"У межах")+COUNTIFS('Дані'!$A$6:$A$109,$B$4,'Дані'!$D$6:$D$109,$A10,'Дані'!$E$6:$E$109,$B10,'Дані'!$N$6:$N$109,"Потрібна увага"))&lt;&gt;1,COUNTIFS('Дані'!$A$6:$A$109,$B$4,'Дані'!$D$6:$D$109,$A10,'Дані'!$E$6:$E$109,$B10,'Дані'!$H$6:$H$109,D10)&lt;&gt;1),"",SUMIFS('Дані'!$K$6:$K$109,'Дані'!$A$6:$A$109,$B$4,'Дані'!$D$6:$D$109,$A10,'Дані'!$E$6:$E$109,$B10))</x:f>
        <x:v>112000</x:v>
      </x:c>
      <x:c r="G10" s="51" t="n">
        <x:f>IF(AND(ISNUMBER(E10),ISNUMBER(F10)),F10-E10,"")</x:f>
        <x:v>-3000</x:v>
      </x:c>
      <x:c r="H10" s="53" t="n">
        <x:f>IF(AND(ISNUMBER(E10),ISNUMBER(F10),E10&lt;&gt;0),F10/E10-1,"")</x:f>
        <x:v>-0.02608695652173909</x:v>
      </x:c>
      <x:c r="I10" s="42" t="str">
        <x:f>IF(COUNTIFS('Дані'!$A$6:$A$109,$B$4,'Дані'!$D$6:$D$109,$A10,'Дані'!$E$6:$E$109,$B10)=0,"Немає рядка",IF(COUNTIFS('Дані'!$A$6:$A$109,$B$4,'Дані'!$D$6:$D$109,$A10,'Дані'!$E$6:$E$109,$B10)&gt;1,"Дубль показника",IF(COUNTIFS('Дані'!$A$6:$A$109,$B$4,'Дані'!$D$6:$D$109,$A10,'Дані'!$E$6:$E$109,$B10,'Дані'!$N$6:$N$109,"Заповніть план")&gt;0,"Заповніть план",IF(COUNTIFS('Дані'!$A$6:$A$109,$B$4,'Дані'!$D$6:$D$109,$A10,'Дані'!$E$6:$E$109,$B10,'Дані'!$N$6:$N$109,"Перевірте план")&gt;0,"Перевірте план",IF(COUNTIFS('Дані'!$A$6:$A$109,$B$4,'Дані'!$D$6:$D$109,$A10,'Дані'!$E$6:$E$109,$B10,'Дані'!$N$6:$N$109,"Заповніть факт")&gt;0,"Заповніть факт",IF(COUNTIFS('Дані'!$A$6:$A$109,$B$4,'Дані'!$D$6:$D$109,$A10,'Дані'!$E$6:$E$109,$B10,'Дані'!$N$6:$N$109,"Перевірте факт")&gt;0,"Перевірте факт",IF(COUNTIFS('Дані'!$A$6:$A$109,$B$4,'Дані'!$D$6:$D$109,$A10,'Дані'!$E$6:$E$109,$B10,'Дані'!$N$6:$N$109,"Налаштуйте напрям")&gt;0,"Налаштуйте напрям",IF(COUNTIFS('Дані'!$A$6:$A$109,$B$4,'Дані'!$D$6:$D$109,$A10,'Дані'!$E$6:$E$109,$B10,'Дані'!$H$6:$H$109,D10)&lt;&gt;1,"Перевірте напрям",IF(COUNTIFS('Дані'!$A$6:$A$109,$B$4,'Дані'!$D$6:$D$109,$A10,'Дані'!$E$6:$E$109,$B10,'Дані'!$N$6:$N$109,"У межах")=1,"У межах",IF(COUNTIFS('Дані'!$A$6:$A$109,$B$4,'Дані'!$D$6:$D$109,$A10,'Дані'!$E$6:$E$109,$B10,'Дані'!$N$6:$N$109,"Потрібна увага")=1,"Потрібна увага","Перевірте дані"))))))))))</x:f>
        <x:v>Потрібна увага</x:v>
      </x:c>
    </x:row>
    <x:row r="11" ht="25" customHeight="1">
      <x:c r="A11" s="39" t="str">
        <x:v>Продажі</x:v>
      </x:c>
      <x:c r="B11" s="47" t="str">
        <x:v>Оплачені замовлення</x:v>
      </x:c>
      <x:c r="C11" s="40" t="str">
        <x:v>шт</x:v>
      </x:c>
      <x:c r="D11" s="40" t="str">
        <x:v>Більше краще</x:v>
      </x:c>
      <x:c r="E11" s="51" t="n">
        <x:f>IF(OR(COUNTIFS('Дані'!$A$6:$A$109,$B$4,'Дані'!$D$6:$D$109,$A11,'Дані'!$E$6:$E$109,$B11)&lt;&gt;1,(COUNTIFS('Дані'!$A$6:$A$109,$B$4,'Дані'!$D$6:$D$109,$A11,'Дані'!$E$6:$E$109,$B11,'Дані'!$N$6:$N$109,"У межах")+COUNTIFS('Дані'!$A$6:$A$109,$B$4,'Дані'!$D$6:$D$109,$A11,'Дані'!$E$6:$E$109,$B11,'Дані'!$N$6:$N$109,"Потрібна увага"))&lt;&gt;1,COUNTIFS('Дані'!$A$6:$A$109,$B$4,'Дані'!$D$6:$D$109,$A11,'Дані'!$E$6:$E$109,$B11,'Дані'!$H$6:$H$109,D11)&lt;&gt;1),"",SUMIFS('Дані'!$J$6:$J$109,'Дані'!$A$6:$A$109,$B$4,'Дані'!$D$6:$D$109,$A11,'Дані'!$E$6:$E$109,$B11))</x:f>
        <x:v>46</x:v>
      </x:c>
      <x:c r="F11" s="51" t="n">
        <x:f>IF(OR(COUNTIFS('Дані'!$A$6:$A$109,$B$4,'Дані'!$D$6:$D$109,$A11,'Дані'!$E$6:$E$109,$B11)&lt;&gt;1,(COUNTIFS('Дані'!$A$6:$A$109,$B$4,'Дані'!$D$6:$D$109,$A11,'Дані'!$E$6:$E$109,$B11,'Дані'!$N$6:$N$109,"У межах")+COUNTIFS('Дані'!$A$6:$A$109,$B$4,'Дані'!$D$6:$D$109,$A11,'Дані'!$E$6:$E$109,$B11,'Дані'!$N$6:$N$109,"Потрібна увага"))&lt;&gt;1,COUNTIFS('Дані'!$A$6:$A$109,$B$4,'Дані'!$D$6:$D$109,$A11,'Дані'!$E$6:$E$109,$B11,'Дані'!$H$6:$H$109,D11)&lt;&gt;1),"",SUMIFS('Дані'!$K$6:$K$109,'Дані'!$A$6:$A$109,$B$4,'Дані'!$D$6:$D$109,$A11,'Дані'!$E$6:$E$109,$B11))</x:f>
        <x:v>45</x:v>
      </x:c>
      <x:c r="G11" s="51" t="n">
        <x:f>IF(AND(ISNUMBER(E11),ISNUMBER(F11)),F11-E11,"")</x:f>
        <x:v>-1</x:v>
      </x:c>
      <x:c r="H11" s="53" t="n">
        <x:f>IF(AND(ISNUMBER(E11),ISNUMBER(F11),E11&lt;&gt;0),F11/E11-1,"")</x:f>
        <x:v>-0.021739130434782594</x:v>
      </x:c>
      <x:c r="I11" s="42" t="str">
        <x:f>IF(COUNTIFS('Дані'!$A$6:$A$109,$B$4,'Дані'!$D$6:$D$109,$A11,'Дані'!$E$6:$E$109,$B11)=0,"Немає рядка",IF(COUNTIFS('Дані'!$A$6:$A$109,$B$4,'Дані'!$D$6:$D$109,$A11,'Дані'!$E$6:$E$109,$B11)&gt;1,"Дубль показника",IF(COUNTIFS('Дані'!$A$6:$A$109,$B$4,'Дані'!$D$6:$D$109,$A11,'Дані'!$E$6:$E$109,$B11,'Дані'!$N$6:$N$109,"Заповніть план")&gt;0,"Заповніть план",IF(COUNTIFS('Дані'!$A$6:$A$109,$B$4,'Дані'!$D$6:$D$109,$A11,'Дані'!$E$6:$E$109,$B11,'Дані'!$N$6:$N$109,"Перевірте план")&gt;0,"Перевірте план",IF(COUNTIFS('Дані'!$A$6:$A$109,$B$4,'Дані'!$D$6:$D$109,$A11,'Дані'!$E$6:$E$109,$B11,'Дані'!$N$6:$N$109,"Заповніть факт")&gt;0,"Заповніть факт",IF(COUNTIFS('Дані'!$A$6:$A$109,$B$4,'Дані'!$D$6:$D$109,$A11,'Дані'!$E$6:$E$109,$B11,'Дані'!$N$6:$N$109,"Перевірте факт")&gt;0,"Перевірте факт",IF(COUNTIFS('Дані'!$A$6:$A$109,$B$4,'Дані'!$D$6:$D$109,$A11,'Дані'!$E$6:$E$109,$B11,'Дані'!$N$6:$N$109,"Налаштуйте напрям")&gt;0,"Налаштуйте напрям",IF(COUNTIFS('Дані'!$A$6:$A$109,$B$4,'Дані'!$D$6:$D$109,$A11,'Дані'!$E$6:$E$109,$B11,'Дані'!$H$6:$H$109,D11)&lt;&gt;1,"Перевірте напрям",IF(COUNTIFS('Дані'!$A$6:$A$109,$B$4,'Дані'!$D$6:$D$109,$A11,'Дані'!$E$6:$E$109,$B11,'Дані'!$N$6:$N$109,"У межах")=1,"У межах",IF(COUNTIFS('Дані'!$A$6:$A$109,$B$4,'Дані'!$D$6:$D$109,$A11,'Дані'!$E$6:$E$109,$B11,'Дані'!$N$6:$N$109,"Потрібна увага")=1,"Потрібна увага","Перевірте дані"))))))))))</x:f>
        <x:v>Потрібна увага</x:v>
      </x:c>
    </x:row>
    <x:row r="12" ht="25" customHeight="1">
      <x:c r="A12" s="39" t="str">
        <x:v>Продажі</x:v>
      </x:c>
      <x:c r="B12" s="47" t="str">
        <x:v>Конверсія звернення в оплату</x:v>
      </x:c>
      <x:c r="C12" s="40" t="str">
        <x:v>%</x:v>
      </x:c>
      <x:c r="D12" s="40" t="str">
        <x:v>Більше краще</x:v>
      </x:c>
      <x:c r="E12" s="53" t="n">
        <x:f>IF(OR(COUNTIFS('Дані'!$A$6:$A$109,$B$4,'Дані'!$D$6:$D$109,$A12,'Дані'!$E$6:$E$109,$B12)&lt;&gt;1,(COUNTIFS('Дані'!$A$6:$A$109,$B$4,'Дані'!$D$6:$D$109,$A12,'Дані'!$E$6:$E$109,$B12,'Дані'!$N$6:$N$109,"У межах")+COUNTIFS('Дані'!$A$6:$A$109,$B$4,'Дані'!$D$6:$D$109,$A12,'Дані'!$E$6:$E$109,$B12,'Дані'!$N$6:$N$109,"Потрібна увага"))&lt;&gt;1,COUNTIFS('Дані'!$A$6:$A$109,$B$4,'Дані'!$D$6:$D$109,$A12,'Дані'!$E$6:$E$109,$B12,'Дані'!$H$6:$H$109,D12)&lt;&gt;1),"",SUMIFS('Дані'!$J$6:$J$109,'Дані'!$A$6:$A$109,$B$4,'Дані'!$D$6:$D$109,$A12,'Дані'!$E$6:$E$109,$B12))</x:f>
        <x:v>0.17</x:v>
      </x:c>
      <x:c r="F12" s="53" t="n">
        <x:f>IF(OR(COUNTIFS('Дані'!$A$6:$A$109,$B$4,'Дані'!$D$6:$D$109,$A12,'Дані'!$E$6:$E$109,$B12)&lt;&gt;1,(COUNTIFS('Дані'!$A$6:$A$109,$B$4,'Дані'!$D$6:$D$109,$A12,'Дані'!$E$6:$E$109,$B12,'Дані'!$N$6:$N$109,"У межах")+COUNTIFS('Дані'!$A$6:$A$109,$B$4,'Дані'!$D$6:$D$109,$A12,'Дані'!$E$6:$E$109,$B12,'Дані'!$N$6:$N$109,"Потрібна увага"))&lt;&gt;1,COUNTIFS('Дані'!$A$6:$A$109,$B$4,'Дані'!$D$6:$D$109,$A12,'Дані'!$E$6:$E$109,$B12,'Дані'!$H$6:$H$109,D12)&lt;&gt;1),"",SUMIFS('Дані'!$K$6:$K$109,'Дані'!$A$6:$A$109,$B$4,'Дані'!$D$6:$D$109,$A12,'Дані'!$E$6:$E$109,$B12))</x:f>
        <x:v>0.16</x:v>
      </x:c>
      <x:c r="G12" s="53" t="n">
        <x:f>IF(AND(ISNUMBER(E12),ISNUMBER(F12)),F12-E12,"")</x:f>
        <x:v>-0.010000000000000009</x:v>
      </x:c>
      <x:c r="H12" s="53" t="n">
        <x:f>IF(AND(ISNUMBER(E12),ISNUMBER(F12),E12&lt;&gt;0),F12/E12-1,"")</x:f>
        <x:v>-0.05882352941176472</x:v>
      </x:c>
      <x:c r="I12" s="42" t="str">
        <x:f>IF(COUNTIFS('Дані'!$A$6:$A$109,$B$4,'Дані'!$D$6:$D$109,$A12,'Дані'!$E$6:$E$109,$B12)=0,"Немає рядка",IF(COUNTIFS('Дані'!$A$6:$A$109,$B$4,'Дані'!$D$6:$D$109,$A12,'Дані'!$E$6:$E$109,$B12)&gt;1,"Дубль показника",IF(COUNTIFS('Дані'!$A$6:$A$109,$B$4,'Дані'!$D$6:$D$109,$A12,'Дані'!$E$6:$E$109,$B12,'Дані'!$N$6:$N$109,"Заповніть план")&gt;0,"Заповніть план",IF(COUNTIFS('Дані'!$A$6:$A$109,$B$4,'Дані'!$D$6:$D$109,$A12,'Дані'!$E$6:$E$109,$B12,'Дані'!$N$6:$N$109,"Перевірте план")&gt;0,"Перевірте план",IF(COUNTIFS('Дані'!$A$6:$A$109,$B$4,'Дані'!$D$6:$D$109,$A12,'Дані'!$E$6:$E$109,$B12,'Дані'!$N$6:$N$109,"Заповніть факт")&gt;0,"Заповніть факт",IF(COUNTIFS('Дані'!$A$6:$A$109,$B$4,'Дані'!$D$6:$D$109,$A12,'Дані'!$E$6:$E$109,$B12,'Дані'!$N$6:$N$109,"Перевірте факт")&gt;0,"Перевірте факт",IF(COUNTIFS('Дані'!$A$6:$A$109,$B$4,'Дані'!$D$6:$D$109,$A12,'Дані'!$E$6:$E$109,$B12,'Дані'!$N$6:$N$109,"Налаштуйте напрям")&gt;0,"Налаштуйте напрям",IF(COUNTIFS('Дані'!$A$6:$A$109,$B$4,'Дані'!$D$6:$D$109,$A12,'Дані'!$E$6:$E$109,$B12,'Дані'!$H$6:$H$109,D12)&lt;&gt;1,"Перевірте напрям",IF(COUNTIFS('Дані'!$A$6:$A$109,$B$4,'Дані'!$D$6:$D$109,$A12,'Дані'!$E$6:$E$109,$B12,'Дані'!$N$6:$N$109,"У межах")=1,"У межах",IF(COUNTIFS('Дані'!$A$6:$A$109,$B$4,'Дані'!$D$6:$D$109,$A12,'Дані'!$E$6:$E$109,$B12,'Дані'!$N$6:$N$109,"Потрібна увага")=1,"Потрібна увага","Перевірте дані"))))))))))</x:f>
        <x:v>Потрібна увага</x:v>
      </x:c>
    </x:row>
    <x:row r="13" ht="25" customHeight="1">
      <x:c r="A13" s="39" t="str">
        <x:v>Маркетинг</x:v>
      </x:c>
      <x:c r="B13" s="47" t="str">
        <x:v>Вартість залучення клієнта</x:v>
      </x:c>
      <x:c r="C13" s="40" t="str">
        <x:v>грн/клієнт</x:v>
      </x:c>
      <x:c r="D13" s="40" t="str">
        <x:v>Менше краще</x:v>
      </x:c>
      <x:c r="E13" s="51" t="n">
        <x:f>IF(OR(COUNTIFS('Дані'!$A$6:$A$109,$B$4,'Дані'!$D$6:$D$109,$A13,'Дані'!$E$6:$E$109,$B13)&lt;&gt;1,(COUNTIFS('Дані'!$A$6:$A$109,$B$4,'Дані'!$D$6:$D$109,$A13,'Дані'!$E$6:$E$109,$B13,'Дані'!$N$6:$N$109,"У межах")+COUNTIFS('Дані'!$A$6:$A$109,$B$4,'Дані'!$D$6:$D$109,$A13,'Дані'!$E$6:$E$109,$B13,'Дані'!$N$6:$N$109,"Потрібна увага"))&lt;&gt;1,COUNTIFS('Дані'!$A$6:$A$109,$B$4,'Дані'!$D$6:$D$109,$A13,'Дані'!$E$6:$E$109,$B13,'Дані'!$H$6:$H$109,D13)&lt;&gt;1),"",SUMIFS('Дані'!$J$6:$J$109,'Дані'!$A$6:$A$109,$B$4,'Дані'!$D$6:$D$109,$A13,'Дані'!$E$6:$E$109,$B13))</x:f>
        <x:v>320</x:v>
      </x:c>
      <x:c r="F13" s="51" t="n">
        <x:f>IF(OR(COUNTIFS('Дані'!$A$6:$A$109,$B$4,'Дані'!$D$6:$D$109,$A13,'Дані'!$E$6:$E$109,$B13)&lt;&gt;1,(COUNTIFS('Дані'!$A$6:$A$109,$B$4,'Дані'!$D$6:$D$109,$A13,'Дані'!$E$6:$E$109,$B13,'Дані'!$N$6:$N$109,"У межах")+COUNTIFS('Дані'!$A$6:$A$109,$B$4,'Дані'!$D$6:$D$109,$A13,'Дані'!$E$6:$E$109,$B13,'Дані'!$N$6:$N$109,"Потрібна увага"))&lt;&gt;1,COUNTIFS('Дані'!$A$6:$A$109,$B$4,'Дані'!$D$6:$D$109,$A13,'Дані'!$E$6:$E$109,$B13,'Дані'!$H$6:$H$109,D13)&lt;&gt;1),"",SUMIFS('Дані'!$K$6:$K$109,'Дані'!$A$6:$A$109,$B$4,'Дані'!$D$6:$D$109,$A13,'Дані'!$E$6:$E$109,$B13))</x:f>
        <x:v>335</x:v>
      </x:c>
      <x:c r="G13" s="51" t="n">
        <x:f>IF(AND(ISNUMBER(E13),ISNUMBER(F13)),F13-E13,"")</x:f>
        <x:v>15</x:v>
      </x:c>
      <x:c r="H13" s="53" t="n">
        <x:f>IF(AND(ISNUMBER(E13),ISNUMBER(F13),E13&lt;&gt;0),F13/E13-1,"")</x:f>
        <x:v>0.046875</x:v>
      </x:c>
      <x:c r="I13" s="42" t="str">
        <x:f>IF(COUNTIFS('Дані'!$A$6:$A$109,$B$4,'Дані'!$D$6:$D$109,$A13,'Дані'!$E$6:$E$109,$B13)=0,"Немає рядка",IF(COUNTIFS('Дані'!$A$6:$A$109,$B$4,'Дані'!$D$6:$D$109,$A13,'Дані'!$E$6:$E$109,$B13)&gt;1,"Дубль показника",IF(COUNTIFS('Дані'!$A$6:$A$109,$B$4,'Дані'!$D$6:$D$109,$A13,'Дані'!$E$6:$E$109,$B13,'Дані'!$N$6:$N$109,"Заповніть план")&gt;0,"Заповніть план",IF(COUNTIFS('Дані'!$A$6:$A$109,$B$4,'Дані'!$D$6:$D$109,$A13,'Дані'!$E$6:$E$109,$B13,'Дані'!$N$6:$N$109,"Перевірте план")&gt;0,"Перевірте план",IF(COUNTIFS('Дані'!$A$6:$A$109,$B$4,'Дані'!$D$6:$D$109,$A13,'Дані'!$E$6:$E$109,$B13,'Дані'!$N$6:$N$109,"Заповніть факт")&gt;0,"Заповніть факт",IF(COUNTIFS('Дані'!$A$6:$A$109,$B$4,'Дані'!$D$6:$D$109,$A13,'Дані'!$E$6:$E$109,$B13,'Дані'!$N$6:$N$109,"Перевірте факт")&gt;0,"Перевірте факт",IF(COUNTIFS('Дані'!$A$6:$A$109,$B$4,'Дані'!$D$6:$D$109,$A13,'Дані'!$E$6:$E$109,$B13,'Дані'!$N$6:$N$109,"Налаштуйте напрям")&gt;0,"Налаштуйте напрям",IF(COUNTIFS('Дані'!$A$6:$A$109,$B$4,'Дані'!$D$6:$D$109,$A13,'Дані'!$E$6:$E$109,$B13,'Дані'!$H$6:$H$109,D13)&lt;&gt;1,"Перевірте напрям",IF(COUNTIFS('Дані'!$A$6:$A$109,$B$4,'Дані'!$D$6:$D$109,$A13,'Дані'!$E$6:$E$109,$B13,'Дані'!$N$6:$N$109,"У межах")=1,"У межах",IF(COUNTIFS('Дані'!$A$6:$A$109,$B$4,'Дані'!$D$6:$D$109,$A13,'Дані'!$E$6:$E$109,$B13,'Дані'!$N$6:$N$109,"Потрібна увага")=1,"Потрібна увага","Перевірте дані"))))))))))</x:f>
        <x:v>Потрібна увага</x:v>
      </x:c>
    </x:row>
    <x:row r="14" ht="25" customHeight="1">
      <x:c r="A14" s="39" t="str">
        <x:v>Операції</x:v>
      </x:c>
      <x:c r="B14" s="47" t="str">
        <x:v>Виконання замовлень вчасно</x:v>
      </x:c>
      <x:c r="C14" s="40" t="str">
        <x:v>%</x:v>
      </x:c>
      <x:c r="D14" s="40" t="str">
        <x:v>Більше краще</x:v>
      </x:c>
      <x:c r="E14" s="53" t="n">
        <x:f>IF(OR(COUNTIFS('Дані'!$A$6:$A$109,$B$4,'Дані'!$D$6:$D$109,$A14,'Дані'!$E$6:$E$109,$B14)&lt;&gt;1,(COUNTIFS('Дані'!$A$6:$A$109,$B$4,'Дані'!$D$6:$D$109,$A14,'Дані'!$E$6:$E$109,$B14,'Дані'!$N$6:$N$109,"У межах")+COUNTIFS('Дані'!$A$6:$A$109,$B$4,'Дані'!$D$6:$D$109,$A14,'Дані'!$E$6:$E$109,$B14,'Дані'!$N$6:$N$109,"Потрібна увага"))&lt;&gt;1,COUNTIFS('Дані'!$A$6:$A$109,$B$4,'Дані'!$D$6:$D$109,$A14,'Дані'!$E$6:$E$109,$B14,'Дані'!$H$6:$H$109,D14)&lt;&gt;1),"",SUMIFS('Дані'!$J$6:$J$109,'Дані'!$A$6:$A$109,$B$4,'Дані'!$D$6:$D$109,$A14,'Дані'!$E$6:$E$109,$B14))</x:f>
        <x:v>0.96</x:v>
      </x:c>
      <x:c r="F14" s="53" t="n">
        <x:f>IF(OR(COUNTIFS('Дані'!$A$6:$A$109,$B$4,'Дані'!$D$6:$D$109,$A14,'Дані'!$E$6:$E$109,$B14)&lt;&gt;1,(COUNTIFS('Дані'!$A$6:$A$109,$B$4,'Дані'!$D$6:$D$109,$A14,'Дані'!$E$6:$E$109,$B14,'Дані'!$N$6:$N$109,"У межах")+COUNTIFS('Дані'!$A$6:$A$109,$B$4,'Дані'!$D$6:$D$109,$A14,'Дані'!$E$6:$E$109,$B14,'Дані'!$N$6:$N$109,"Потрібна увага"))&lt;&gt;1,COUNTIFS('Дані'!$A$6:$A$109,$B$4,'Дані'!$D$6:$D$109,$A14,'Дані'!$E$6:$E$109,$B14,'Дані'!$H$6:$H$109,D14)&lt;&gt;1),"",SUMIFS('Дані'!$K$6:$K$109,'Дані'!$A$6:$A$109,$B$4,'Дані'!$D$6:$D$109,$A14,'Дані'!$E$6:$E$109,$B14))</x:f>
        <x:v>0.98</x:v>
      </x:c>
      <x:c r="G14" s="53" t="n">
        <x:f>IF(AND(ISNUMBER(E14),ISNUMBER(F14)),F14-E14,"")</x:f>
        <x:v>0.020000000000000018</x:v>
      </x:c>
      <x:c r="H14" s="53" t="n">
        <x:f>IF(AND(ISNUMBER(E14),ISNUMBER(F14),E14&lt;&gt;0),F14/E14-1,"")</x:f>
        <x:v>0.02083333333333326</x:v>
      </x:c>
      <x:c r="I14" s="42" t="str">
        <x:f>IF(COUNTIFS('Дані'!$A$6:$A$109,$B$4,'Дані'!$D$6:$D$109,$A14,'Дані'!$E$6:$E$109,$B14)=0,"Немає рядка",IF(COUNTIFS('Дані'!$A$6:$A$109,$B$4,'Дані'!$D$6:$D$109,$A14,'Дані'!$E$6:$E$109,$B14)&gt;1,"Дубль показника",IF(COUNTIFS('Дані'!$A$6:$A$109,$B$4,'Дані'!$D$6:$D$109,$A14,'Дані'!$E$6:$E$109,$B14,'Дані'!$N$6:$N$109,"Заповніть план")&gt;0,"Заповніть план",IF(COUNTIFS('Дані'!$A$6:$A$109,$B$4,'Дані'!$D$6:$D$109,$A14,'Дані'!$E$6:$E$109,$B14,'Дані'!$N$6:$N$109,"Перевірте план")&gt;0,"Перевірте план",IF(COUNTIFS('Дані'!$A$6:$A$109,$B$4,'Дані'!$D$6:$D$109,$A14,'Дані'!$E$6:$E$109,$B14,'Дані'!$N$6:$N$109,"Заповніть факт")&gt;0,"Заповніть факт",IF(COUNTIFS('Дані'!$A$6:$A$109,$B$4,'Дані'!$D$6:$D$109,$A14,'Дані'!$E$6:$E$109,$B14,'Дані'!$N$6:$N$109,"Перевірте факт")&gt;0,"Перевірте факт",IF(COUNTIFS('Дані'!$A$6:$A$109,$B$4,'Дані'!$D$6:$D$109,$A14,'Дані'!$E$6:$E$109,$B14,'Дані'!$N$6:$N$109,"Налаштуйте напрям")&gt;0,"Налаштуйте напрям",IF(COUNTIFS('Дані'!$A$6:$A$109,$B$4,'Дані'!$D$6:$D$109,$A14,'Дані'!$E$6:$E$109,$B14,'Дані'!$H$6:$H$109,D14)&lt;&gt;1,"Перевірте напрям",IF(COUNTIFS('Дані'!$A$6:$A$109,$B$4,'Дані'!$D$6:$D$109,$A14,'Дані'!$E$6:$E$109,$B14,'Дані'!$N$6:$N$109,"У межах")=1,"У межах",IF(COUNTIFS('Дані'!$A$6:$A$109,$B$4,'Дані'!$D$6:$D$109,$A14,'Дані'!$E$6:$E$109,$B14,'Дані'!$N$6:$N$109,"Потрібна увага")=1,"Потрібна увага","Перевірте дані"))))))))))</x:f>
        <x:v>У межах</x:v>
      </x:c>
    </x:row>
    <x:row r="15" ht="25" customHeight="1">
      <x:c r="A15" s="39" t="str">
        <x:v>Операції</x:v>
      </x:c>
      <x:c r="B15" s="47" t="str">
        <x:v>Повернення або виправлення</x:v>
      </x:c>
      <x:c r="C15" s="40" t="str">
        <x:v>шт</x:v>
      </x:c>
      <x:c r="D15" s="40" t="str">
        <x:v>Менше краще</x:v>
      </x:c>
      <x:c r="E15" s="51" t="n">
        <x:f>IF(OR(COUNTIFS('Дані'!$A$6:$A$109,$B$4,'Дані'!$D$6:$D$109,$A15,'Дані'!$E$6:$E$109,$B15)&lt;&gt;1,(COUNTIFS('Дані'!$A$6:$A$109,$B$4,'Дані'!$D$6:$D$109,$A15,'Дані'!$E$6:$E$109,$B15,'Дані'!$N$6:$N$109,"У межах")+COUNTIFS('Дані'!$A$6:$A$109,$B$4,'Дані'!$D$6:$D$109,$A15,'Дані'!$E$6:$E$109,$B15,'Дані'!$N$6:$N$109,"Потрібна увага"))&lt;&gt;1,COUNTIFS('Дані'!$A$6:$A$109,$B$4,'Дані'!$D$6:$D$109,$A15,'Дані'!$E$6:$E$109,$B15,'Дані'!$H$6:$H$109,D15)&lt;&gt;1),"",SUMIFS('Дані'!$J$6:$J$109,'Дані'!$A$6:$A$109,$B$4,'Дані'!$D$6:$D$109,$A15,'Дані'!$E$6:$E$109,$B15))</x:f>
        <x:v>3</x:v>
      </x:c>
      <x:c r="F15" s="51" t="n">
        <x:f>IF(OR(COUNTIFS('Дані'!$A$6:$A$109,$B$4,'Дані'!$D$6:$D$109,$A15,'Дані'!$E$6:$E$109,$B15)&lt;&gt;1,(COUNTIFS('Дані'!$A$6:$A$109,$B$4,'Дані'!$D$6:$D$109,$A15,'Дані'!$E$6:$E$109,$B15,'Дані'!$N$6:$N$109,"У межах")+COUNTIFS('Дані'!$A$6:$A$109,$B$4,'Дані'!$D$6:$D$109,$A15,'Дані'!$E$6:$E$109,$B15,'Дані'!$N$6:$N$109,"Потрібна увага"))&lt;&gt;1,COUNTIFS('Дані'!$A$6:$A$109,$B$4,'Дані'!$D$6:$D$109,$A15,'Дані'!$E$6:$E$109,$B15,'Дані'!$H$6:$H$109,D15)&lt;&gt;1),"",SUMIFS('Дані'!$K$6:$K$109,'Дані'!$A$6:$A$109,$B$4,'Дані'!$D$6:$D$109,$A15,'Дані'!$E$6:$E$109,$B15))</x:f>
        <x:v>3</x:v>
      </x:c>
      <x:c r="G15" s="51" t="n">
        <x:f>IF(AND(ISNUMBER(E15),ISNUMBER(F15)),F15-E15,"")</x:f>
        <x:v>0</x:v>
      </x:c>
      <x:c r="H15" s="53" t="n">
        <x:f>IF(AND(ISNUMBER(E15),ISNUMBER(F15),E15&lt;&gt;0),F15/E15-1,"")</x:f>
        <x:v>0</x:v>
      </x:c>
      <x:c r="I15" s="42" t="str">
        <x:f>IF(COUNTIFS('Дані'!$A$6:$A$109,$B$4,'Дані'!$D$6:$D$109,$A15,'Дані'!$E$6:$E$109,$B15)=0,"Немає рядка",IF(COUNTIFS('Дані'!$A$6:$A$109,$B$4,'Дані'!$D$6:$D$109,$A15,'Дані'!$E$6:$E$109,$B15)&gt;1,"Дубль показника",IF(COUNTIFS('Дані'!$A$6:$A$109,$B$4,'Дані'!$D$6:$D$109,$A15,'Дані'!$E$6:$E$109,$B15,'Дані'!$N$6:$N$109,"Заповніть план")&gt;0,"Заповніть план",IF(COUNTIFS('Дані'!$A$6:$A$109,$B$4,'Дані'!$D$6:$D$109,$A15,'Дані'!$E$6:$E$109,$B15,'Дані'!$N$6:$N$109,"Перевірте план")&gt;0,"Перевірте план",IF(COUNTIFS('Дані'!$A$6:$A$109,$B$4,'Дані'!$D$6:$D$109,$A15,'Дані'!$E$6:$E$109,$B15,'Дані'!$N$6:$N$109,"Заповніть факт")&gt;0,"Заповніть факт",IF(COUNTIFS('Дані'!$A$6:$A$109,$B$4,'Дані'!$D$6:$D$109,$A15,'Дані'!$E$6:$E$109,$B15,'Дані'!$N$6:$N$109,"Перевірте факт")&gt;0,"Перевірте факт",IF(COUNTIFS('Дані'!$A$6:$A$109,$B$4,'Дані'!$D$6:$D$109,$A15,'Дані'!$E$6:$E$109,$B15,'Дані'!$N$6:$N$109,"Налаштуйте напрям")&gt;0,"Налаштуйте напрям",IF(COUNTIFS('Дані'!$A$6:$A$109,$B$4,'Дані'!$D$6:$D$109,$A15,'Дані'!$E$6:$E$109,$B15,'Дані'!$H$6:$H$109,D15)&lt;&gt;1,"Перевірте напрям",IF(COUNTIFS('Дані'!$A$6:$A$109,$B$4,'Дані'!$D$6:$D$109,$A15,'Дані'!$E$6:$E$109,$B15,'Дані'!$N$6:$N$109,"У межах")=1,"У межах",IF(COUNTIFS('Дані'!$A$6:$A$109,$B$4,'Дані'!$D$6:$D$109,$A15,'Дані'!$E$6:$E$109,$B15,'Дані'!$N$6:$N$109,"Потрібна увага")=1,"Потрібна увага","Перевірте дані"))))))))))</x:f>
        <x:v>У межах</x:v>
      </x:c>
    </x:row>
    <x:row r="16" ht="25" customHeight="1">
      <x:c r="A16" s="39" t="str">
        <x:v>Фінанси</x:v>
      </x:c>
      <x:c r="B16" s="47" t="str">
        <x:v>Залишок коштів</x:v>
      </x:c>
      <x:c r="C16" s="40" t="str">
        <x:v>грн</x:v>
      </x:c>
      <x:c r="D16" s="40" t="str">
        <x:v>Більше краще</x:v>
      </x:c>
      <x:c r="E16" s="51" t="n">
        <x:f>IF(OR(COUNTIFS('Дані'!$A$6:$A$109,$B$4,'Дані'!$D$6:$D$109,$A16,'Дані'!$E$6:$E$109,$B16)&lt;&gt;1,(COUNTIFS('Дані'!$A$6:$A$109,$B$4,'Дані'!$D$6:$D$109,$A16,'Дані'!$E$6:$E$109,$B16,'Дані'!$N$6:$N$109,"У межах")+COUNTIFS('Дані'!$A$6:$A$109,$B$4,'Дані'!$D$6:$D$109,$A16,'Дані'!$E$6:$E$109,$B16,'Дані'!$N$6:$N$109,"Потрібна увага"))&lt;&gt;1,COUNTIFS('Дані'!$A$6:$A$109,$B$4,'Дані'!$D$6:$D$109,$A16,'Дані'!$E$6:$E$109,$B16,'Дані'!$H$6:$H$109,D16)&lt;&gt;1),"",SUMIFS('Дані'!$J$6:$J$109,'Дані'!$A$6:$A$109,$B$4,'Дані'!$D$6:$D$109,$A16,'Дані'!$E$6:$E$109,$B16))</x:f>
        <x:v>186000</x:v>
      </x:c>
      <x:c r="F16" s="51" t="n">
        <x:f>IF(OR(COUNTIFS('Дані'!$A$6:$A$109,$B$4,'Дані'!$D$6:$D$109,$A16,'Дані'!$E$6:$E$109,$B16)&lt;&gt;1,(COUNTIFS('Дані'!$A$6:$A$109,$B$4,'Дані'!$D$6:$D$109,$A16,'Дані'!$E$6:$E$109,$B16,'Дані'!$N$6:$N$109,"У межах")+COUNTIFS('Дані'!$A$6:$A$109,$B$4,'Дані'!$D$6:$D$109,$A16,'Дані'!$E$6:$E$109,$B16,'Дані'!$N$6:$N$109,"Потрібна увага"))&lt;&gt;1,COUNTIFS('Дані'!$A$6:$A$109,$B$4,'Дані'!$D$6:$D$109,$A16,'Дані'!$E$6:$E$109,$B16,'Дані'!$H$6:$H$109,D16)&lt;&gt;1),"",SUMIFS('Дані'!$K$6:$K$109,'Дані'!$A$6:$A$109,$B$4,'Дані'!$D$6:$D$109,$A16,'Дані'!$E$6:$E$109,$B16))</x:f>
        <x:v>181000</x:v>
      </x:c>
      <x:c r="G16" s="51" t="n">
        <x:f>IF(AND(ISNUMBER(E16),ISNUMBER(F16)),F16-E16,"")</x:f>
        <x:v>-5000</x:v>
      </x:c>
      <x:c r="H16" s="53" t="n">
        <x:f>IF(AND(ISNUMBER(E16),ISNUMBER(F16),E16&lt;&gt;0),F16/E16-1,"")</x:f>
        <x:v>-0.026881720430107503</x:v>
      </x:c>
      <x:c r="I16" s="42" t="str">
        <x:f>IF(COUNTIFS('Дані'!$A$6:$A$109,$B$4,'Дані'!$D$6:$D$109,$A16,'Дані'!$E$6:$E$109,$B16)=0,"Немає рядка",IF(COUNTIFS('Дані'!$A$6:$A$109,$B$4,'Дані'!$D$6:$D$109,$A16,'Дані'!$E$6:$E$109,$B16)&gt;1,"Дубль показника",IF(COUNTIFS('Дані'!$A$6:$A$109,$B$4,'Дані'!$D$6:$D$109,$A16,'Дані'!$E$6:$E$109,$B16,'Дані'!$N$6:$N$109,"Заповніть план")&gt;0,"Заповніть план",IF(COUNTIFS('Дані'!$A$6:$A$109,$B$4,'Дані'!$D$6:$D$109,$A16,'Дані'!$E$6:$E$109,$B16,'Дані'!$N$6:$N$109,"Перевірте план")&gt;0,"Перевірте план",IF(COUNTIFS('Дані'!$A$6:$A$109,$B$4,'Дані'!$D$6:$D$109,$A16,'Дані'!$E$6:$E$109,$B16,'Дані'!$N$6:$N$109,"Заповніть факт")&gt;0,"Заповніть факт",IF(COUNTIFS('Дані'!$A$6:$A$109,$B$4,'Дані'!$D$6:$D$109,$A16,'Дані'!$E$6:$E$109,$B16,'Дані'!$N$6:$N$109,"Перевірте факт")&gt;0,"Перевірте факт",IF(COUNTIFS('Дані'!$A$6:$A$109,$B$4,'Дані'!$D$6:$D$109,$A16,'Дані'!$E$6:$E$109,$B16,'Дані'!$N$6:$N$109,"Налаштуйте напрям")&gt;0,"Налаштуйте напрям",IF(COUNTIFS('Дані'!$A$6:$A$109,$B$4,'Дані'!$D$6:$D$109,$A16,'Дані'!$E$6:$E$109,$B16,'Дані'!$H$6:$H$109,D16)&lt;&gt;1,"Перевірте напрям",IF(COUNTIFS('Дані'!$A$6:$A$109,$B$4,'Дані'!$D$6:$D$109,$A16,'Дані'!$E$6:$E$109,$B16,'Дані'!$N$6:$N$109,"У межах")=1,"У межах",IF(COUNTIFS('Дані'!$A$6:$A$109,$B$4,'Дані'!$D$6:$D$109,$A16,'Дані'!$E$6:$E$109,$B16,'Дані'!$N$6:$N$109,"Потрібна увага")=1,"Потрібна увага","Перевірте дані"))))))))))</x:f>
        <x:v>Потрібна увага</x:v>
      </x:c>
    </x:row>
    <x:row r="17" ht="25" customHeight="1">
      <x:c r="A17" s="43" t="str">
        <x:v>Команда</x:v>
      </x:c>
      <x:c r="B17" s="48" t="str">
        <x:v>Виконання ключових задач</x:v>
      </x:c>
      <x:c r="C17" s="44" t="str">
        <x:v>%</x:v>
      </x:c>
      <x:c r="D17" s="44" t="str">
        <x:v>Більше краще</x:v>
      </x:c>
      <x:c r="E17" s="54" t="n">
        <x:f>IF(OR(COUNTIFS('Дані'!$A$6:$A$109,$B$4,'Дані'!$D$6:$D$109,$A17,'Дані'!$E$6:$E$109,$B17)&lt;&gt;1,(COUNTIFS('Дані'!$A$6:$A$109,$B$4,'Дані'!$D$6:$D$109,$A17,'Дані'!$E$6:$E$109,$B17,'Дані'!$N$6:$N$109,"У межах")+COUNTIFS('Дані'!$A$6:$A$109,$B$4,'Дані'!$D$6:$D$109,$A17,'Дані'!$E$6:$E$109,$B17,'Дані'!$N$6:$N$109,"Потрібна увага"))&lt;&gt;1,COUNTIFS('Дані'!$A$6:$A$109,$B$4,'Дані'!$D$6:$D$109,$A17,'Дані'!$E$6:$E$109,$B17,'Дані'!$H$6:$H$109,D17)&lt;&gt;1),"",SUMIFS('Дані'!$J$6:$J$109,'Дані'!$A$6:$A$109,$B$4,'Дані'!$D$6:$D$109,$A17,'Дані'!$E$6:$E$109,$B17))</x:f>
        <x:v>0.92</x:v>
      </x:c>
      <x:c r="F17" s="54" t="n">
        <x:f>IF(OR(COUNTIFS('Дані'!$A$6:$A$109,$B$4,'Дані'!$D$6:$D$109,$A17,'Дані'!$E$6:$E$109,$B17)&lt;&gt;1,(COUNTIFS('Дані'!$A$6:$A$109,$B$4,'Дані'!$D$6:$D$109,$A17,'Дані'!$E$6:$E$109,$B17,'Дані'!$N$6:$N$109,"У межах")+COUNTIFS('Дані'!$A$6:$A$109,$B$4,'Дані'!$D$6:$D$109,$A17,'Дані'!$E$6:$E$109,$B17,'Дані'!$N$6:$N$109,"Потрібна увага"))&lt;&gt;1,COUNTIFS('Дані'!$A$6:$A$109,$B$4,'Дані'!$D$6:$D$109,$A17,'Дані'!$E$6:$E$109,$B17,'Дані'!$H$6:$H$109,D17)&lt;&gt;1),"",SUMIFS('Дані'!$K$6:$K$109,'Дані'!$A$6:$A$109,$B$4,'Дані'!$D$6:$D$109,$A17,'Дані'!$E$6:$E$109,$B17))</x:f>
        <x:v>0.9</x:v>
      </x:c>
      <x:c r="G17" s="54" t="n">
        <x:f>IF(AND(ISNUMBER(E17),ISNUMBER(F17)),F17-E17,"")</x:f>
        <x:v>-0.020000000000000018</x:v>
      </x:c>
      <x:c r="H17" s="54" t="n">
        <x:f>IF(AND(ISNUMBER(E17),ISNUMBER(F17),E17&lt;&gt;0),F17/E17-1,"")</x:f>
        <x:v>-0.021739130434782594</x:v>
      </x:c>
      <x:c r="I17" s="46" t="str">
        <x:f>IF(COUNTIFS('Дані'!$A$6:$A$109,$B$4,'Дані'!$D$6:$D$109,$A17,'Дані'!$E$6:$E$109,$B17)=0,"Немає рядка",IF(COUNTIFS('Дані'!$A$6:$A$109,$B$4,'Дані'!$D$6:$D$109,$A17,'Дані'!$E$6:$E$109,$B17)&gt;1,"Дубль показника",IF(COUNTIFS('Дані'!$A$6:$A$109,$B$4,'Дані'!$D$6:$D$109,$A17,'Дані'!$E$6:$E$109,$B17,'Дані'!$N$6:$N$109,"Заповніть план")&gt;0,"Заповніть план",IF(COUNTIFS('Дані'!$A$6:$A$109,$B$4,'Дані'!$D$6:$D$109,$A17,'Дані'!$E$6:$E$109,$B17,'Дані'!$N$6:$N$109,"Перевірте план")&gt;0,"Перевірте план",IF(COUNTIFS('Дані'!$A$6:$A$109,$B$4,'Дані'!$D$6:$D$109,$A17,'Дані'!$E$6:$E$109,$B17,'Дані'!$N$6:$N$109,"Заповніть факт")&gt;0,"Заповніть факт",IF(COUNTIFS('Дані'!$A$6:$A$109,$B$4,'Дані'!$D$6:$D$109,$A17,'Дані'!$E$6:$E$109,$B17,'Дані'!$N$6:$N$109,"Перевірте факт")&gt;0,"Перевірте факт",IF(COUNTIFS('Дані'!$A$6:$A$109,$B$4,'Дані'!$D$6:$D$109,$A17,'Дані'!$E$6:$E$109,$B17,'Дані'!$N$6:$N$109,"Налаштуйте напрям")&gt;0,"Налаштуйте напрям",IF(COUNTIFS('Дані'!$A$6:$A$109,$B$4,'Дані'!$D$6:$D$109,$A17,'Дані'!$E$6:$E$109,$B17,'Дані'!$H$6:$H$109,D17)&lt;&gt;1,"Перевірте напрям",IF(COUNTIFS('Дані'!$A$6:$A$109,$B$4,'Дані'!$D$6:$D$109,$A17,'Дані'!$E$6:$E$109,$B17,'Дані'!$N$6:$N$109,"У межах")=1,"У межах",IF(COUNTIFS('Дані'!$A$6:$A$109,$B$4,'Дані'!$D$6:$D$109,$A17,'Дані'!$E$6:$E$109,$B17,'Дані'!$N$6:$N$109,"Потрібна увага")=1,"Потрібна увага","Перевірте дані"))))))))))</x:f>
        <x:v>Потрібна увага</x:v>
      </x:c>
    </x:row>
  </x:sheetData>
  <x:conditionalFormatting sqref="I10:I17">
    <x:cfRule type="containsText" dxfId="0" priority="1" operator="containsText" text="Потрібна увага"/>
    <x:cfRule type="containsText" dxfId="1" priority="2" operator="containsText" text="У межах"/>
  </x:conditionalFormatting>
  <x:dataValidations count="1">
    <x:dataValidation type="list" sqref="B4">
      <x:formula1>"Тиждень 1,Тиждень 2,Тиждень 3,Тиждень 4,Тиждень 5,Тиждень 6,Тиждень 7,Тиждень 8,Тиждень 9,Тиждень 10,Тиждень 11,Тиждень 12,Тиждень 13"</x:formula1>
    </x:dataValidation>
  </x:dataValidations>
  <x:pageMargins left="0.7" right="0.7" top="0.75" bottom="0.75" header="0.3" footer="0.3"/>
  <x:drawing xmlns:r="http://schemas.openxmlformats.org/officeDocument/2006/relationships" r:id="R48801b49ab4f410f"/>
</x:worksheet>
</file>

<file path=xl/worksheets/sheet2.xml><?xml version="1.0" encoding="utf-8"?>
<x:worksheet xmlns:x="http://schemas.openxmlformats.org/spreadsheetml/2006/main">
  <x:sheetPr>
    <x:tabColor rgb="FFA95637"/>
  </x:sheetPr>
  <x:sheetViews>
    <x:sheetView showGridLines="0" workbookViewId="0">
      <x:pane xSplit="5" ySplit="5" topLeftCell="F6" activePane="bottomRight" state="frozen"/>
    </x:sheetView>
  </x:sheetViews>
  <x:sheetFormatPr defaultRowHeight="15"/>
  <x:cols>
    <x:col min="1" max="1" width="16" hidden="0" customWidth="1"/>
    <x:col min="2" max="2" width="12" hidden="0" customWidth="1"/>
    <x:col min="3" max="3" width="12" hidden="0" customWidth="1"/>
    <x:col min="4" max="4" width="14" hidden="0" customWidth="1"/>
    <x:col min="5" max="5" width="31" hidden="0" customWidth="1"/>
    <x:col min="6" max="6" width="13" hidden="0" customWidth="1"/>
    <x:col min="7" max="7" width="27" hidden="0" customWidth="1"/>
    <x:col min="8" max="8" width="19" hidden="0" customWidth="1"/>
    <x:col min="9" max="9" width="20" hidden="0" customWidth="1"/>
    <x:col min="10" max="10" width="14" hidden="0" customWidth="1"/>
    <x:col min="11" max="11" width="14" hidden="0" customWidth="1"/>
    <x:col min="12" max="12" width="14" hidden="0" customWidth="1"/>
    <x:col min="13" max="13" width="15" hidden="0" customWidth="1"/>
    <x:col min="14" max="14" width="23" hidden="0" customWidth="1"/>
    <x:col min="15" max="15" width="34" hidden="0" customWidth="1"/>
    <x:col min="16" max="16" width="42" hidden="0" customWidth="1"/>
    <x:col min="17" max="17" width="22" hidden="0" customWidth="1"/>
    <x:col min="18" max="18" width="14" hidden="0" customWidth="1"/>
    <x:col min="19" max="19" width="18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</x:row>
    <x:row r="2">
      <x:c r="A2" s="2" t="str">
        <x:v>Щотижневі показники й дії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</x:row>
    <x:row r="3">
      <x:c r="A3" s="3" t="str">
        <x:v>Жовті клітинки редагуються. Зелені колонки рахуються формулами. Один рядок відповідає одному показнику за один тиждень.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</x:row>
    <x:row r="5" ht="34" customHeight="1">
      <x:c r="A5" s="14" t="str">
        <x:v>Період</x:v>
      </x:c>
      <x:c r="B5" s="14" t="str">
        <x:v>Від</x:v>
      </x:c>
      <x:c r="C5" s="14" t="str">
        <x:v>До</x:v>
      </x:c>
      <x:c r="D5" s="14" t="str">
        <x:v>Напрям</x:v>
      </x:c>
      <x:c r="E5" s="14" t="str">
        <x:v>Показник</x:v>
      </x:c>
      <x:c r="F5" s="14" t="str">
        <x:v>Одиниця</x:v>
      </x:c>
      <x:c r="G5" s="14" t="str">
        <x:v>Джерело</x:v>
      </x:c>
      <x:c r="H5" s="14" t="str">
        <x:v>Напрям зміни</x:v>
      </x:c>
      <x:c r="I5" s="14" t="str">
        <x:v>Власник показника</x:v>
      </x:c>
      <x:c r="J5" s="14" t="str">
        <x:v>План</x:v>
      </x:c>
      <x:c r="K5" s="14" t="str">
        <x:v>Факт</x:v>
      </x:c>
      <x:c r="L5" s="14" t="str">
        <x:v>Відхилення</x:v>
      </x:c>
      <x:c r="M5" s="14" t="str">
        <x:v>Відхилення, %</x:v>
      </x:c>
      <x:c r="N5" s="14" t="str">
        <x:v>Статус</x:v>
      </x:c>
      <x:c r="O5" s="14" t="str">
        <x:v>Причина</x:v>
      </x:c>
      <x:c r="P5" s="14" t="str">
        <x:v>Наступна дія</x:v>
      </x:c>
      <x:c r="Q5" s="14" t="str">
        <x:v>Відповідальний за дію</x:v>
      </x:c>
      <x:c r="R5" s="14" t="str">
        <x:v>Термін дії</x:v>
      </x:c>
      <x:c r="S5" s="14" t="str">
        <x:v>Статус дії</x:v>
      </x:c>
    </x:row>
    <x:row r="6" ht="34" customHeight="1">
      <x:c r="A6" s="40" t="str">
        <x:v>Тиждень 1</x:v>
      </x:c>
      <x:c r="B6" s="59" t="n">
        <x:v>46300</x:v>
      </x:c>
      <x:c r="C6" s="59" t="n">
        <x:v>46306</x:v>
      </x:c>
      <x:c r="D6" s="40" t="str">
        <x:v>Продажі</x:v>
      </x:c>
      <x:c r="E6" s="47" t="str">
        <x:v>Дохід</x:v>
      </x:c>
      <x:c r="F6" s="40" t="str">
        <x:v>грн</x:v>
      </x:c>
      <x:c r="G6" s="47" t="str">
        <x:v>Облік оплат</x:v>
      </x:c>
      <x:c r="H6" s="40" t="str">
        <x:v>Більше краще</x:v>
      </x:c>
      <x:c r="I6" s="40" t="str">
        <x:v>Власник</x:v>
      </x:c>
      <x:c r="J6" s="56" t="n">
        <x:v>100000</x:v>
      </x:c>
      <x:c r="K6" s="56" t="n">
        <x:v>108000</x:v>
      </x:c>
      <x:c r="L6" s="51" t="n">
        <x:f>IF(OR(N6="У межах",N6="Потрібна увага"),K6-J6,"")</x:f>
        <x:v>8000</x:v>
      </x:c>
      <x:c r="M6" s="53" t="n">
        <x:f>IF(OR(N6="У межах",N6="Потрібна увага"),IF(J6=0,"",K6/J6-1),"")</x:f>
        <x:v>0.08000000000000007</x:v>
      </x:c>
      <x:c r="N6" s="41" t="str">
        <x:f>IF(OR(LEN(A6)=0,LEN(D6)=0,LEN(E6)=0),"Перевірте назву або період",IF(COUNTIFS($A$6:$A$109,A6,$D$6:$D$109,D6,$E$6:$E$109,E6)&gt;1,"Дубль показника",IF(LEN(J6)=0,"Заповніть план",IF(NOT(ISNUMBER(J6)),"Перевірте план",IF(LEN(K6)=0,"Заповніть факт",IF(NOT(ISNUMBER(K6)),"Перевірте факт",IF(H6="Більше краще",IF(K6&gt;=J6,"У межах","Потрібна увага"),IF(H6="Менше краще",IF(K6&lt;=J6,"У межах","Потрібна увага"),"Налаштуйте напрям"))))))))</x:f>
        <x:v>У межах</x:v>
      </x:c>
      <x:c r="O6" s="47" t="str"/>
      <x:c r="P6" s="47" t="str"/>
      <x:c r="Q6" s="47" t="str"/>
      <x:c r="R6" s="59"/>
      <x:c r="S6" s="40" t="str"/>
    </x:row>
    <x:row r="7" ht="34" customHeight="1">
      <x:c r="A7" s="40" t="str">
        <x:v>Тиждень 1</x:v>
      </x:c>
      <x:c r="B7" s="59" t="n">
        <x:v>46300</x:v>
      </x:c>
      <x:c r="C7" s="59" t="n">
        <x:v>46306</x:v>
      </x:c>
      <x:c r="D7" s="40" t="str">
        <x:v>Продажі</x:v>
      </x:c>
      <x:c r="E7" s="47" t="str">
        <x:v>Оплачені замовлення</x:v>
      </x:c>
      <x:c r="F7" s="40" t="str">
        <x:v>шт</x:v>
      </x:c>
      <x:c r="G7" s="47" t="str">
        <x:v>CRM або журнал продажів</x:v>
      </x:c>
      <x:c r="H7" s="40" t="str">
        <x:v>Більше краще</x:v>
      </x:c>
      <x:c r="I7" s="40" t="str">
        <x:v>Керівник продажів</x:v>
      </x:c>
      <x:c r="J7" s="56" t="n">
        <x:v>40</x:v>
      </x:c>
      <x:c r="K7" s="56" t="n">
        <x:v>38</x:v>
      </x:c>
      <x:c r="L7" s="51" t="n">
        <x:f>IF(OR(N7="У межах",N7="Потрібна увага"),K7-J7,"")</x:f>
        <x:v>-2</x:v>
      </x:c>
      <x:c r="M7" s="53" t="n">
        <x:f>IF(OR(N7="У межах",N7="Потрібна увага"),IF(J7=0,"",K7/J7-1),"")</x:f>
        <x:v>-0.050000000000000044</x:v>
      </x:c>
      <x:c r="N7" s="41" t="str">
        <x:f>IF(OR(LEN(A7)=0,LEN(D7)=0,LEN(E7)=0),"Перевірте назву або період",IF(COUNTIFS($A$6:$A$109,A7,$D$6:$D$109,D7,$E$6:$E$109,E7)&gt;1,"Дубль показника",IF(LEN(J7)=0,"Заповніть план",IF(NOT(ISNUMBER(J7)),"Перевірте план",IF(LEN(K7)=0,"Заповніть факт",IF(NOT(ISNUMBER(K7)),"Перевірте факт",IF(H7="Більше краще",IF(K7&gt;=J7,"У межах","Потрібна увага"),IF(H7="Менше краще",IF(K7&lt;=J7,"У межах","Потрібна увага"),"Налаштуйте напрям"))))))))</x:f>
        <x:v>Потрібна увага</x:v>
      </x:c>
      <x:c r="O7" s="47" t="str">
        <x:v>Не всі звернення отримали своєчасний контакт</x:v>
      </x:c>
      <x:c r="P7" s="47" t="str">
        <x:v>Перевірити звернення без відповіді та призначити власника</x:v>
      </x:c>
      <x:c r="Q7" s="47" t="str">
        <x:v>Олена</x:v>
      </x:c>
      <x:c r="R7" s="59" t="n">
        <x:v>46307</x:v>
      </x:c>
      <x:c r="S7" s="40" t="str">
        <x:v>У роботі</x:v>
      </x:c>
    </x:row>
    <x:row r="8" ht="34" customHeight="1">
      <x:c r="A8" s="40" t="str">
        <x:v>Тиждень 1</x:v>
      </x:c>
      <x:c r="B8" s="59" t="n">
        <x:v>46300</x:v>
      </x:c>
      <x:c r="C8" s="59" t="n">
        <x:v>46306</x:v>
      </x:c>
      <x:c r="D8" s="40" t="str">
        <x:v>Продажі</x:v>
      </x:c>
      <x:c r="E8" s="47" t="str">
        <x:v>Конверсія звернення в оплату</x:v>
      </x:c>
      <x:c r="F8" s="40" t="str">
        <x:v>%</x:v>
      </x:c>
      <x:c r="G8" s="47" t="str">
        <x:v>CRM або журнал звернень</x:v>
      </x:c>
      <x:c r="H8" s="40" t="str">
        <x:v>Більше краще</x:v>
      </x:c>
      <x:c r="I8" s="40" t="str">
        <x:v>Керівник продажів</x:v>
      </x:c>
      <x:c r="J8" s="57" t="n">
        <x:v>0.15</x:v>
      </x:c>
      <x:c r="K8" s="57" t="n">
        <x:v>0.16</x:v>
      </x:c>
      <x:c r="L8" s="53" t="n">
        <x:f>IF(OR(N8="У межах",N8="Потрібна увага"),K8-J8,"")</x:f>
        <x:v>0.010000000000000009</x:v>
      </x:c>
      <x:c r="M8" s="53" t="n">
        <x:f>IF(OR(N8="У межах",N8="Потрібна увага"),IF(J8=0,"",K8/J8-1),"")</x:f>
        <x:v>0.06666666666666665</x:v>
      </x:c>
      <x:c r="N8" s="41" t="str">
        <x:f>IF(OR(LEN(A8)=0,LEN(D8)=0,LEN(E8)=0),"Перевірте назву або період",IF(COUNTIFS($A$6:$A$109,A8,$D$6:$D$109,D8,$E$6:$E$109,E8)&gt;1,"Дубль показника",IF(LEN(J8)=0,"Заповніть план",IF(NOT(ISNUMBER(J8)),"Перевірте план",IF(LEN(K8)=0,"Заповніть факт",IF(NOT(ISNUMBER(K8)),"Перевірте факт",IF(H8="Більше краще",IF(K8&gt;=J8,"У межах","Потрібна увага"),IF(H8="Менше краще",IF(K8&lt;=J8,"У межах","Потрібна увага"),"Налаштуйте напрям"))))))))</x:f>
        <x:v>У межах</x:v>
      </x:c>
      <x:c r="O8" s="47" t="str"/>
      <x:c r="P8" s="47" t="str"/>
      <x:c r="Q8" s="47" t="str"/>
      <x:c r="R8" s="59"/>
      <x:c r="S8" s="40" t="str"/>
    </x:row>
    <x:row r="9" ht="34" customHeight="1">
      <x:c r="A9" s="40" t="str">
        <x:v>Тиждень 1</x:v>
      </x:c>
      <x:c r="B9" s="59" t="n">
        <x:v>46300</x:v>
      </x:c>
      <x:c r="C9" s="59" t="n">
        <x:v>46306</x:v>
      </x:c>
      <x:c r="D9" s="40" t="str">
        <x:v>Маркетинг</x:v>
      </x:c>
      <x:c r="E9" s="47" t="str">
        <x:v>Вартість залучення клієнта</x:v>
      </x:c>
      <x:c r="F9" s="40" t="str">
        <x:v>грн/клієнт</x:v>
      </x:c>
      <x:c r="G9" s="47" t="str">
        <x:v>Витрати реклами й облік клієнтів</x:v>
      </x:c>
      <x:c r="H9" s="40" t="str">
        <x:v>Менше краще</x:v>
      </x:c>
      <x:c r="I9" s="40" t="str">
        <x:v>Маркетолог</x:v>
      </x:c>
      <x:c r="J9" s="56" t="n">
        <x:v>350</x:v>
      </x:c>
      <x:c r="K9" s="56" t="n">
        <x:v>380</x:v>
      </x:c>
      <x:c r="L9" s="51" t="n">
        <x:f>IF(OR(N9="У межах",N9="Потрібна увага"),K9-J9,"")</x:f>
        <x:v>30</x:v>
      </x:c>
      <x:c r="M9" s="53" t="n">
        <x:f>IF(OR(N9="У межах",N9="Потрібна увага"),IF(J9=0,"",K9/J9-1),"")</x:f>
        <x:v>0.08571428571428563</x:v>
      </x:c>
      <x:c r="N9" s="41" t="str">
        <x:f>IF(OR(LEN(A9)=0,LEN(D9)=0,LEN(E9)=0),"Перевірте назву або період",IF(COUNTIFS($A$6:$A$109,A9,$D$6:$D$109,D9,$E$6:$E$109,E9)&gt;1,"Дубль показника",IF(LEN(J9)=0,"Заповніть план",IF(NOT(ISNUMBER(J9)),"Перевірте план",IF(LEN(K9)=0,"Заповніть факт",IF(NOT(ISNUMBER(K9)),"Перевірте факт",IF(H9="Більше краще",IF(K9&gt;=J9,"У межах","Потрібна увага"),IF(H9="Менше краще",IF(K9&lt;=J9,"У межах","Потрібна увага"),"Налаштуйте напрям"))))))))</x:f>
        <x:v>Потрібна увага</x:v>
      </x:c>
      <x:c r="O9" s="47" t="str">
        <x:v>Зросла частка дорогих переходів</x:v>
      </x:c>
      <x:c r="P9" s="47" t="str">
        <x:v>Звірити витрати кампаній із новими клієнтами</x:v>
      </x:c>
      <x:c r="Q9" s="47" t="str">
        <x:v>Ігор</x:v>
      </x:c>
      <x:c r="R9" s="59" t="n">
        <x:v>46309</x:v>
      </x:c>
      <x:c r="S9" s="40" t="str">
        <x:v>У роботі</x:v>
      </x:c>
    </x:row>
    <x:row r="10" ht="34" customHeight="1">
      <x:c r="A10" s="40" t="str">
        <x:v>Тиждень 1</x:v>
      </x:c>
      <x:c r="B10" s="59" t="n">
        <x:v>46300</x:v>
      </x:c>
      <x:c r="C10" s="59" t="n">
        <x:v>46306</x:v>
      </x:c>
      <x:c r="D10" s="40" t="str">
        <x:v>Операції</x:v>
      </x:c>
      <x:c r="E10" s="47" t="str">
        <x:v>Виконання замовлень вчасно</x:v>
      </x:c>
      <x:c r="F10" s="40" t="str">
        <x:v>%</x:v>
      </x:c>
      <x:c r="G10" s="47" t="str">
        <x:v>Журнал замовлень</x:v>
      </x:c>
      <x:c r="H10" s="40" t="str">
        <x:v>Більше краще</x:v>
      </x:c>
      <x:c r="I10" s="40" t="str">
        <x:v>Операційний керівник</x:v>
      </x:c>
      <x:c r="J10" s="57" t="n">
        <x:v>0.95</x:v>
      </x:c>
      <x:c r="K10" s="57" t="n">
        <x:v>0.94</x:v>
      </x:c>
      <x:c r="L10" s="53" t="n">
        <x:f>IF(OR(N10="У межах",N10="Потрібна увага"),K10-J10,"")</x:f>
        <x:v>-0.010000000000000009</x:v>
      </x:c>
      <x:c r="M10" s="53" t="n">
        <x:f>IF(OR(N10="У межах",N10="Потрібна увага"),IF(J10=0,"",K10/J10-1),"")</x:f>
        <x:v>-0.010526315789473717</x:v>
      </x:c>
      <x:c r="N10" s="41" t="str">
        <x:f>IF(OR(LEN(A10)=0,LEN(D10)=0,LEN(E10)=0),"Перевірте назву або період",IF(COUNTIFS($A$6:$A$109,A10,$D$6:$D$109,D10,$E$6:$E$109,E10)&gt;1,"Дубль показника",IF(LEN(J10)=0,"Заповніть план",IF(NOT(ISNUMBER(J10)),"Перевірте план",IF(LEN(K10)=0,"Заповніть факт",IF(NOT(ISNUMBER(K10)),"Перевірте факт",IF(H10="Більше краще",IF(K10&gt;=J10,"У межах","Потрібна увага"),IF(H10="Менше краще",IF(K10&lt;=J10,"У межах","Потрібна увага"),"Налаштуйте напрям"))))))))</x:f>
        <x:v>Потрібна увага</x:v>
      </x:c>
      <x:c r="O10" s="47" t="str">
        <x:v>Дві доставки затрималися через комплектацію</x:v>
      </x:c>
      <x:c r="P10" s="47" t="str">
        <x:v>Перевірити залишки товару перед підтвердженням строку</x:v>
      </x:c>
      <x:c r="Q10" s="47" t="str">
        <x:v>Марія</x:v>
      </x:c>
      <x:c r="R10" s="59" t="n">
        <x:v>46308</x:v>
      </x:c>
      <x:c r="S10" s="40" t="str">
        <x:v>Готово</x:v>
      </x:c>
    </x:row>
    <x:row r="11" ht="34" customHeight="1">
      <x:c r="A11" s="40" t="str">
        <x:v>Тиждень 1</x:v>
      </x:c>
      <x:c r="B11" s="59" t="n">
        <x:v>46300</x:v>
      </x:c>
      <x:c r="C11" s="59" t="n">
        <x:v>46306</x:v>
      </x:c>
      <x:c r="D11" s="40" t="str">
        <x:v>Операції</x:v>
      </x:c>
      <x:c r="E11" s="47" t="str">
        <x:v>Повернення або виправлення</x:v>
      </x:c>
      <x:c r="F11" s="40" t="str">
        <x:v>шт</x:v>
      </x:c>
      <x:c r="G11" s="47" t="str">
        <x:v>Облік звернень і повернень</x:v>
      </x:c>
      <x:c r="H11" s="40" t="str">
        <x:v>Менше краще</x:v>
      </x:c>
      <x:c r="I11" s="40" t="str">
        <x:v>Операційний керівник</x:v>
      </x:c>
      <x:c r="J11" s="56" t="n">
        <x:v>4</x:v>
      </x:c>
      <x:c r="K11" s="56" t="n">
        <x:v>3</x:v>
      </x:c>
      <x:c r="L11" s="51" t="n">
        <x:f>IF(OR(N11="У межах",N11="Потрібна увага"),K11-J11,"")</x:f>
        <x:v>-1</x:v>
      </x:c>
      <x:c r="M11" s="53" t="n">
        <x:f>IF(OR(N11="У межах",N11="Потрібна увага"),IF(J11=0,"",K11/J11-1),"")</x:f>
        <x:v>-0.25</x:v>
      </x:c>
      <x:c r="N11" s="41" t="str">
        <x:f>IF(OR(LEN(A11)=0,LEN(D11)=0,LEN(E11)=0),"Перевірте назву або період",IF(COUNTIFS($A$6:$A$109,A11,$D$6:$D$109,D11,$E$6:$E$109,E11)&gt;1,"Дубль показника",IF(LEN(J11)=0,"Заповніть план",IF(NOT(ISNUMBER(J11)),"Перевірте план",IF(LEN(K11)=0,"Заповніть факт",IF(NOT(ISNUMBER(K11)),"Перевірте факт",IF(H11="Більше краще",IF(K11&gt;=J11,"У межах","Потрібна увага"),IF(H11="Менше краще",IF(K11&lt;=J11,"У межах","Потрібна увага"),"Налаштуйте напрям"))))))))</x:f>
        <x:v>У межах</x:v>
      </x:c>
      <x:c r="O11" s="47" t="str"/>
      <x:c r="P11" s="47" t="str"/>
      <x:c r="Q11" s="47" t="str"/>
      <x:c r="R11" s="59"/>
      <x:c r="S11" s="40" t="str"/>
    </x:row>
    <x:row r="12" ht="34" customHeight="1">
      <x:c r="A12" s="40" t="str">
        <x:v>Тиждень 1</x:v>
      </x:c>
      <x:c r="B12" s="59" t="n">
        <x:v>46300</x:v>
      </x:c>
      <x:c r="C12" s="59" t="n">
        <x:v>46306</x:v>
      </x:c>
      <x:c r="D12" s="40" t="str">
        <x:v>Фінанси</x:v>
      </x:c>
      <x:c r="E12" s="47" t="str">
        <x:v>Залишок коштів</x:v>
      </x:c>
      <x:c r="F12" s="40" t="str">
        <x:v>грн</x:v>
      </x:c>
      <x:c r="G12" s="47" t="str">
        <x:v>Платіжний календар</x:v>
      </x:c>
      <x:c r="H12" s="40" t="str">
        <x:v>Більше краще</x:v>
      </x:c>
      <x:c r="I12" s="40" t="str">
        <x:v>Власник</x:v>
      </x:c>
      <x:c r="J12" s="56" t="n">
        <x:v>180000</x:v>
      </x:c>
      <x:c r="K12" s="56" t="n">
        <x:v>175000</x:v>
      </x:c>
      <x:c r="L12" s="51" t="n">
        <x:f>IF(OR(N12="У межах",N12="Потрібна увага"),K12-J12,"")</x:f>
        <x:v>-5000</x:v>
      </x:c>
      <x:c r="M12" s="53" t="n">
        <x:f>IF(OR(N12="У межах",N12="Потрібна увага"),IF(J12=0,"",K12/J12-1),"")</x:f>
        <x:v>-0.02777777777777779</x:v>
      </x:c>
      <x:c r="N12" s="41" t="str">
        <x:f>IF(OR(LEN(A12)=0,LEN(D12)=0,LEN(E12)=0),"Перевірте назву або період",IF(COUNTIFS($A$6:$A$109,A12,$D$6:$D$109,D12,$E$6:$E$109,E12)&gt;1,"Дубль показника",IF(LEN(J12)=0,"Заповніть план",IF(NOT(ISNUMBER(J12)),"Перевірте план",IF(LEN(K12)=0,"Заповніть факт",IF(NOT(ISNUMBER(K12)),"Перевірте факт",IF(H12="Більше краще",IF(K12&gt;=J12,"У межах","Потрібна увага"),IF(H12="Менше краще",IF(K12&lt;=J12,"У межах","Потрібна увага"),"Налаштуйте напрям"))))))))</x:f>
        <x:v>Потрібна увага</x:v>
      </x:c>
      <x:c r="O12" s="47" t="str">
        <x:v>Виплати постачальникам були раніше плану</x:v>
      </x:c>
      <x:c r="P12" s="47" t="str">
        <x:v>Оновити календар платежів на наступний тиждень</x:v>
      </x:c>
      <x:c r="Q12" s="47" t="str">
        <x:v>Власник</x:v>
      </x:c>
      <x:c r="R12" s="59" t="n">
        <x:v>46310</x:v>
      </x:c>
      <x:c r="S12" s="40" t="str">
        <x:v>У роботі</x:v>
      </x:c>
    </x:row>
    <x:row r="13" ht="34" customHeight="1">
      <x:c r="A13" s="40" t="str">
        <x:v>Тиждень 1</x:v>
      </x:c>
      <x:c r="B13" s="59" t="n">
        <x:v>46300</x:v>
      </x:c>
      <x:c r="C13" s="59" t="n">
        <x:v>46306</x:v>
      </x:c>
      <x:c r="D13" s="40" t="str">
        <x:v>Команда</x:v>
      </x:c>
      <x:c r="E13" s="47" t="str">
        <x:v>Виконання ключових задач</x:v>
      </x:c>
      <x:c r="F13" s="40" t="str">
        <x:v>%</x:v>
      </x:c>
      <x:c r="G13" s="47" t="str">
        <x:v>План команди</x:v>
      </x:c>
      <x:c r="H13" s="40" t="str">
        <x:v>Більше краще</x:v>
      </x:c>
      <x:c r="I13" s="40" t="str">
        <x:v>Керівник команди</x:v>
      </x:c>
      <x:c r="J13" s="57" t="n">
        <x:v>0.9</x:v>
      </x:c>
      <x:c r="K13" s="57" t="n">
        <x:v>0.92</x:v>
      </x:c>
      <x:c r="L13" s="53" t="n">
        <x:f>IF(OR(N13="У межах",N13="Потрібна увага"),K13-J13,"")</x:f>
        <x:v>0.020000000000000018</x:v>
      </x:c>
      <x:c r="M13" s="53" t="n">
        <x:f>IF(OR(N13="У межах",N13="Потрібна увага"),IF(J13=0,"",K13/J13-1),"")</x:f>
        <x:v>0.022222222222222143</x:v>
      </x:c>
      <x:c r="N13" s="41" t="str">
        <x:f>IF(OR(LEN(A13)=0,LEN(D13)=0,LEN(E13)=0),"Перевірте назву або період",IF(COUNTIFS($A$6:$A$109,A13,$D$6:$D$109,D13,$E$6:$E$109,E13)&gt;1,"Дубль показника",IF(LEN(J13)=0,"Заповніть план",IF(NOT(ISNUMBER(J13)),"Перевірте план",IF(LEN(K13)=0,"Заповніть факт",IF(NOT(ISNUMBER(K13)),"Перевірте факт",IF(H13="Більше краще",IF(K13&gt;=J13,"У межах","Потрібна увага"),IF(H13="Менше краще",IF(K13&lt;=J13,"У межах","Потрібна увага"),"Налаштуйте напрям"))))))))</x:f>
        <x:v>У межах</x:v>
      </x:c>
      <x:c r="O13" s="47" t="str"/>
      <x:c r="P13" s="47" t="str"/>
      <x:c r="Q13" s="47" t="str"/>
      <x:c r="R13" s="59"/>
      <x:c r="S13" s="40" t="str"/>
    </x:row>
    <x:row r="14" ht="34" customHeight="1">
      <x:c r="A14" s="40" t="str">
        <x:v>Тиждень 2</x:v>
      </x:c>
      <x:c r="B14" s="59" t="n">
        <x:v>46307</x:v>
      </x:c>
      <x:c r="C14" s="59" t="n">
        <x:v>46313</x:v>
      </x:c>
      <x:c r="D14" s="40" t="str">
        <x:v>Продажі</x:v>
      </x:c>
      <x:c r="E14" s="47" t="str">
        <x:v>Дохід</x:v>
      </x:c>
      <x:c r="F14" s="40" t="str">
        <x:v>грн</x:v>
      </x:c>
      <x:c r="G14" s="47" t="str">
        <x:v>Облік оплат</x:v>
      </x:c>
      <x:c r="H14" s="40" t="str">
        <x:v>Більше краще</x:v>
      </x:c>
      <x:c r="I14" s="40" t="str">
        <x:v>Власник</x:v>
      </x:c>
      <x:c r="J14" s="56" t="n">
        <x:v>105000</x:v>
      </x:c>
      <x:c r="K14" s="56" t="n">
        <x:v>101000</x:v>
      </x:c>
      <x:c r="L14" s="51" t="n">
        <x:f>IF(OR(N14="У межах",N14="Потрібна увага"),K14-J14,"")</x:f>
        <x:v>-4000</x:v>
      </x:c>
      <x:c r="M14" s="53" t="n">
        <x:f>IF(OR(N14="У межах",N14="Потрібна увага"),IF(J14=0,"",K14/J14-1),"")</x:f>
        <x:v>-0.03809523809523807</x:v>
      </x:c>
      <x:c r="N14" s="41" t="str">
        <x:f>IF(OR(LEN(A14)=0,LEN(D14)=0,LEN(E14)=0),"Перевірте назву або період",IF(COUNTIFS($A$6:$A$109,A14,$D$6:$D$109,D14,$E$6:$E$109,E14)&gt;1,"Дубль показника",IF(LEN(J14)=0,"Заповніть план",IF(NOT(ISNUMBER(J14)),"Перевірте план",IF(LEN(K14)=0,"Заповніть факт",IF(NOT(ISNUMBER(K14)),"Перевірте факт",IF(H14="Більше краще",IF(K14&gt;=J14,"У межах","Потрібна увага"),IF(H14="Менше краще",IF(K14&lt;=J14,"У межах","Потрібна увага"),"Налаштуйте напрям"))))))))</x:f>
        <x:v>Потрібна увага</x:v>
      </x:c>
      <x:c r="O14" s="47" t="str">
        <x:v>Зменшилися повторні покупки</x:v>
      </x:c>
      <x:c r="P14" s="47" t="str">
        <x:v>Переглянути клієнтські звернення за останній місяць</x:v>
      </x:c>
      <x:c r="Q14" s="47" t="str">
        <x:v>Олена</x:v>
      </x:c>
      <x:c r="R14" s="59" t="n">
        <x:v>46314</x:v>
      </x:c>
      <x:c r="S14" s="40" t="str">
        <x:v>Готово</x:v>
      </x:c>
    </x:row>
    <x:row r="15" ht="34" customHeight="1">
      <x:c r="A15" s="40" t="str">
        <x:v>Тиждень 2</x:v>
      </x:c>
      <x:c r="B15" s="59" t="n">
        <x:v>46307</x:v>
      </x:c>
      <x:c r="C15" s="59" t="n">
        <x:v>46313</x:v>
      </x:c>
      <x:c r="D15" s="40" t="str">
        <x:v>Продажі</x:v>
      </x:c>
      <x:c r="E15" s="47" t="str">
        <x:v>Оплачені замовлення</x:v>
      </x:c>
      <x:c r="F15" s="40" t="str">
        <x:v>шт</x:v>
      </x:c>
      <x:c r="G15" s="47" t="str">
        <x:v>CRM або журнал продажів</x:v>
      </x:c>
      <x:c r="H15" s="40" t="str">
        <x:v>Більше краще</x:v>
      </x:c>
      <x:c r="I15" s="40" t="str">
        <x:v>Керівник продажів</x:v>
      </x:c>
      <x:c r="J15" s="56" t="n">
        <x:v>42</x:v>
      </x:c>
      <x:c r="K15" s="56" t="n">
        <x:v>43</x:v>
      </x:c>
      <x:c r="L15" s="51" t="n">
        <x:f>IF(OR(N15="У межах",N15="Потрібна увага"),K15-J15,"")</x:f>
        <x:v>1</x:v>
      </x:c>
      <x:c r="M15" s="53" t="n">
        <x:f>IF(OR(N15="У межах",N15="Потрібна увага"),IF(J15=0,"",K15/J15-1),"")</x:f>
        <x:v>0.023809523809523725</x:v>
      </x:c>
      <x:c r="N15" s="41" t="str">
        <x:f>IF(OR(LEN(A15)=0,LEN(D15)=0,LEN(E15)=0),"Перевірте назву або період",IF(COUNTIFS($A$6:$A$109,A15,$D$6:$D$109,D15,$E$6:$E$109,E15)&gt;1,"Дубль показника",IF(LEN(J15)=0,"Заповніть план",IF(NOT(ISNUMBER(J15)),"Перевірте план",IF(LEN(K15)=0,"Заповніть факт",IF(NOT(ISNUMBER(K15)),"Перевірте факт",IF(H15="Більше краще",IF(K15&gt;=J15,"У межах","Потрібна увага"),IF(H15="Менше краще",IF(K15&lt;=J15,"У межах","Потрібна увага"),"Налаштуйте напрям"))))))))</x:f>
        <x:v>У межах</x:v>
      </x:c>
      <x:c r="O15" s="47" t="str"/>
      <x:c r="P15" s="47" t="str"/>
      <x:c r="Q15" s="47" t="str"/>
      <x:c r="R15" s="59"/>
      <x:c r="S15" s="40" t="str"/>
    </x:row>
    <x:row r="16" ht="34" customHeight="1">
      <x:c r="A16" s="40" t="str">
        <x:v>Тиждень 2</x:v>
      </x:c>
      <x:c r="B16" s="59" t="n">
        <x:v>46307</x:v>
      </x:c>
      <x:c r="C16" s="59" t="n">
        <x:v>46313</x:v>
      </x:c>
      <x:c r="D16" s="40" t="str">
        <x:v>Продажі</x:v>
      </x:c>
      <x:c r="E16" s="47" t="str">
        <x:v>Конверсія звернення в оплату</x:v>
      </x:c>
      <x:c r="F16" s="40" t="str">
        <x:v>%</x:v>
      </x:c>
      <x:c r="G16" s="47" t="str">
        <x:v>CRM або журнал звернень</x:v>
      </x:c>
      <x:c r="H16" s="40" t="str">
        <x:v>Більше краще</x:v>
      </x:c>
      <x:c r="I16" s="40" t="str">
        <x:v>Керівник продажів</x:v>
      </x:c>
      <x:c r="J16" s="57" t="n">
        <x:v>0.16</x:v>
      </x:c>
      <x:c r="K16" s="57" t="n">
        <x:v>0.16</x:v>
      </x:c>
      <x:c r="L16" s="53" t="n">
        <x:f>IF(OR(N16="У межах",N16="Потрібна увага"),K16-J16,"")</x:f>
        <x:v>0</x:v>
      </x:c>
      <x:c r="M16" s="53" t="n">
        <x:f>IF(OR(N16="У межах",N16="Потрібна увага"),IF(J16=0,"",K16/J16-1),"")</x:f>
        <x:v>0</x:v>
      </x:c>
      <x:c r="N16" s="41" t="str">
        <x:f>IF(OR(LEN(A16)=0,LEN(D16)=0,LEN(E16)=0),"Перевірте назву або період",IF(COUNTIFS($A$6:$A$109,A16,$D$6:$D$109,D16,$E$6:$E$109,E16)&gt;1,"Дубль показника",IF(LEN(J16)=0,"Заповніть план",IF(NOT(ISNUMBER(J16)),"Перевірте план",IF(LEN(K16)=0,"Заповніть факт",IF(NOT(ISNUMBER(K16)),"Перевірте факт",IF(H16="Більше краще",IF(K16&gt;=J16,"У межах","Потрібна увага"),IF(H16="Менше краще",IF(K16&lt;=J16,"У межах","Потрібна увага"),"Налаштуйте напрям"))))))))</x:f>
        <x:v>У межах</x:v>
      </x:c>
      <x:c r="O16" s="47" t="str"/>
      <x:c r="P16" s="47" t="str"/>
      <x:c r="Q16" s="47" t="str"/>
      <x:c r="R16" s="59"/>
      <x:c r="S16" s="40" t="str"/>
    </x:row>
    <x:row r="17" ht="34" customHeight="1">
      <x:c r="A17" s="40" t="str">
        <x:v>Тиждень 2</x:v>
      </x:c>
      <x:c r="B17" s="59" t="n">
        <x:v>46307</x:v>
      </x:c>
      <x:c r="C17" s="59" t="n">
        <x:v>46313</x:v>
      </x:c>
      <x:c r="D17" s="40" t="str">
        <x:v>Маркетинг</x:v>
      </x:c>
      <x:c r="E17" s="47" t="str">
        <x:v>Вартість залучення клієнта</x:v>
      </x:c>
      <x:c r="F17" s="40" t="str">
        <x:v>грн/клієнт</x:v>
      </x:c>
      <x:c r="G17" s="47" t="str">
        <x:v>Витрати реклами й облік клієнтів</x:v>
      </x:c>
      <x:c r="H17" s="40" t="str">
        <x:v>Менше краще</x:v>
      </x:c>
      <x:c r="I17" s="40" t="str">
        <x:v>Маркетолог</x:v>
      </x:c>
      <x:c r="J17" s="56" t="n">
        <x:v>340</x:v>
      </x:c>
      <x:c r="K17" s="56" t="n">
        <x:v>330</x:v>
      </x:c>
      <x:c r="L17" s="51" t="n">
        <x:f>IF(OR(N17="У межах",N17="Потрібна увага"),K17-J17,"")</x:f>
        <x:v>-10</x:v>
      </x:c>
      <x:c r="M17" s="53" t="n">
        <x:f>IF(OR(N17="У межах",N17="Потрібна увага"),IF(J17=0,"",K17/J17-1),"")</x:f>
        <x:v>-0.02941176470588236</x:v>
      </x:c>
      <x:c r="N17" s="41" t="str">
        <x:f>IF(OR(LEN(A17)=0,LEN(D17)=0,LEN(E17)=0),"Перевірте назву або період",IF(COUNTIFS($A$6:$A$109,A17,$D$6:$D$109,D17,$E$6:$E$109,E17)&gt;1,"Дубль показника",IF(LEN(J17)=0,"Заповніть план",IF(NOT(ISNUMBER(J17)),"Перевірте план",IF(LEN(K17)=0,"Заповніть факт",IF(NOT(ISNUMBER(K17)),"Перевірте факт",IF(H17="Більше краще",IF(K17&gt;=J17,"У межах","Потрібна увага"),IF(H17="Менше краще",IF(K17&lt;=J17,"У межах","Потрібна увага"),"Налаштуйте напрям"))))))))</x:f>
        <x:v>У межах</x:v>
      </x:c>
      <x:c r="O17" s="47" t="str"/>
      <x:c r="P17" s="47" t="str"/>
      <x:c r="Q17" s="47" t="str"/>
      <x:c r="R17" s="59"/>
      <x:c r="S17" s="40" t="str"/>
    </x:row>
    <x:row r="18" ht="34" customHeight="1">
      <x:c r="A18" s="40" t="str">
        <x:v>Тиждень 2</x:v>
      </x:c>
      <x:c r="B18" s="59" t="n">
        <x:v>46307</x:v>
      </x:c>
      <x:c r="C18" s="59" t="n">
        <x:v>46313</x:v>
      </x:c>
      <x:c r="D18" s="40" t="str">
        <x:v>Операції</x:v>
      </x:c>
      <x:c r="E18" s="47" t="str">
        <x:v>Виконання замовлень вчасно</x:v>
      </x:c>
      <x:c r="F18" s="40" t="str">
        <x:v>%</x:v>
      </x:c>
      <x:c r="G18" s="47" t="str">
        <x:v>Журнал замовлень</x:v>
      </x:c>
      <x:c r="H18" s="40" t="str">
        <x:v>Більше краще</x:v>
      </x:c>
      <x:c r="I18" s="40" t="str">
        <x:v>Операційний керівник</x:v>
      </x:c>
      <x:c r="J18" s="57" t="n">
        <x:v>0.95</x:v>
      </x:c>
      <x:c r="K18" s="57" t="n">
        <x:v>0.97</x:v>
      </x:c>
      <x:c r="L18" s="53" t="n">
        <x:f>IF(OR(N18="У межах",N18="Потрібна увага"),K18-J18,"")</x:f>
        <x:v>0.020000000000000018</x:v>
      </x:c>
      <x:c r="M18" s="53" t="n">
        <x:f>IF(OR(N18="У межах",N18="Потрібна увага"),IF(J18=0,"",K18/J18-1),"")</x:f>
        <x:v>0.021052631578947434</x:v>
      </x:c>
      <x:c r="N18" s="41" t="str">
        <x:f>IF(OR(LEN(A18)=0,LEN(D18)=0,LEN(E18)=0),"Перевірте назву або період",IF(COUNTIFS($A$6:$A$109,A18,$D$6:$D$109,D18,$E$6:$E$109,E18)&gt;1,"Дубль показника",IF(LEN(J18)=0,"Заповніть план",IF(NOT(ISNUMBER(J18)),"Перевірте план",IF(LEN(K18)=0,"Заповніть факт",IF(NOT(ISNUMBER(K18)),"Перевірте факт",IF(H18="Більше краще",IF(K18&gt;=J18,"У межах","Потрібна увага"),IF(H18="Менше краще",IF(K18&lt;=J18,"У межах","Потрібна увага"),"Налаштуйте напрям"))))))))</x:f>
        <x:v>У межах</x:v>
      </x:c>
      <x:c r="O18" s="47" t="str"/>
      <x:c r="P18" s="47" t="str"/>
      <x:c r="Q18" s="47" t="str"/>
      <x:c r="R18" s="59"/>
      <x:c r="S18" s="40" t="str"/>
    </x:row>
    <x:row r="19" ht="34" customHeight="1">
      <x:c r="A19" s="40" t="str">
        <x:v>Тиждень 2</x:v>
      </x:c>
      <x:c r="B19" s="59" t="n">
        <x:v>46307</x:v>
      </x:c>
      <x:c r="C19" s="59" t="n">
        <x:v>46313</x:v>
      </x:c>
      <x:c r="D19" s="40" t="str">
        <x:v>Операції</x:v>
      </x:c>
      <x:c r="E19" s="47" t="str">
        <x:v>Повернення або виправлення</x:v>
      </x:c>
      <x:c r="F19" s="40" t="str">
        <x:v>шт</x:v>
      </x:c>
      <x:c r="G19" s="47" t="str">
        <x:v>Облік звернень і повернень</x:v>
      </x:c>
      <x:c r="H19" s="40" t="str">
        <x:v>Менше краще</x:v>
      </x:c>
      <x:c r="I19" s="40" t="str">
        <x:v>Операційний керівник</x:v>
      </x:c>
      <x:c r="J19" s="56" t="n">
        <x:v>4</x:v>
      </x:c>
      <x:c r="K19" s="56" t="n">
        <x:v>6</x:v>
      </x:c>
      <x:c r="L19" s="51" t="n">
        <x:f>IF(OR(N19="У межах",N19="Потрібна увага"),K19-J19,"")</x:f>
        <x:v>2</x:v>
      </x:c>
      <x:c r="M19" s="53" t="n">
        <x:f>IF(OR(N19="У межах",N19="Потрібна увага"),IF(J19=0,"",K19/J19-1),"")</x:f>
        <x:v>0.5</x:v>
      </x:c>
      <x:c r="N19" s="41" t="str">
        <x:f>IF(OR(LEN(A19)=0,LEN(D19)=0,LEN(E19)=0),"Перевірте назву або період",IF(COUNTIFS($A$6:$A$109,A19,$D$6:$D$109,D19,$E$6:$E$109,E19)&gt;1,"Дубль показника",IF(LEN(J19)=0,"Заповніть план",IF(NOT(ISNUMBER(J19)),"Перевірте план",IF(LEN(K19)=0,"Заповніть факт",IF(NOT(ISNUMBER(K19)),"Перевірте факт",IF(H19="Більше краще",IF(K19&gt;=J19,"У межах","Потрібна увага"),IF(H19="Менше краще",IF(K19&lt;=J19,"У межах","Потрібна увага"),"Налаштуйте напрям"))))))))</x:f>
        <x:v>Потрібна увага</x:v>
      </x:c>
      <x:c r="O19" s="47" t="str">
        <x:v>Два замовлення потребували повторного пакування</x:v>
      </x:c>
      <x:c r="P19" s="47" t="str">
        <x:v>Оновити контроль комплектування перед відправленням</x:v>
      </x:c>
      <x:c r="Q19" s="47" t="str">
        <x:v>Марія</x:v>
      </x:c>
      <x:c r="R19" s="59" t="n">
        <x:v>46315</x:v>
      </x:c>
      <x:c r="S19" s="40" t="str">
        <x:v>У роботі</x:v>
      </x:c>
    </x:row>
    <x:row r="20" ht="34" customHeight="1">
      <x:c r="A20" s="40" t="str">
        <x:v>Тиждень 2</x:v>
      </x:c>
      <x:c r="B20" s="59" t="n">
        <x:v>46307</x:v>
      </x:c>
      <x:c r="C20" s="59" t="n">
        <x:v>46313</x:v>
      </x:c>
      <x:c r="D20" s="40" t="str">
        <x:v>Фінанси</x:v>
      </x:c>
      <x:c r="E20" s="47" t="str">
        <x:v>Залишок коштів</x:v>
      </x:c>
      <x:c r="F20" s="40" t="str">
        <x:v>грн</x:v>
      </x:c>
      <x:c r="G20" s="47" t="str">
        <x:v>Платіжний календар</x:v>
      </x:c>
      <x:c r="H20" s="40" t="str">
        <x:v>Більше краще</x:v>
      </x:c>
      <x:c r="I20" s="40" t="str">
        <x:v>Власник</x:v>
      </x:c>
      <x:c r="J20" s="56" t="n">
        <x:v>175000</x:v>
      </x:c>
      <x:c r="K20" s="56" t="n">
        <x:v>172000</x:v>
      </x:c>
      <x:c r="L20" s="51" t="n">
        <x:f>IF(OR(N20="У межах",N20="Потрібна увага"),K20-J20,"")</x:f>
        <x:v>-3000</x:v>
      </x:c>
      <x:c r="M20" s="53" t="n">
        <x:f>IF(OR(N20="У межах",N20="Потрібна увага"),IF(J20=0,"",K20/J20-1),"")</x:f>
        <x:v>-0.017142857142857126</x:v>
      </x:c>
      <x:c r="N20" s="41" t="str">
        <x:f>IF(OR(LEN(A20)=0,LEN(D20)=0,LEN(E20)=0),"Перевірте назву або період",IF(COUNTIFS($A$6:$A$109,A20,$D$6:$D$109,D20,$E$6:$E$109,E20)&gt;1,"Дубль показника",IF(LEN(J20)=0,"Заповніть план",IF(NOT(ISNUMBER(J20)),"Перевірте план",IF(LEN(K20)=0,"Заповніть факт",IF(NOT(ISNUMBER(K20)),"Перевірте факт",IF(H20="Більше краще",IF(K20&gt;=J20,"У межах","Потрібна увага"),IF(H20="Менше краще",IF(K20&lt;=J20,"У межах","Потрібна увага"),"Налаштуйте напрям"))))))))</x:f>
        <x:v>Потрібна увага</x:v>
      </x:c>
      <x:c r="O20" s="47" t="str">
        <x:v>План надходжень відстав від оплат</x:v>
      </x:c>
      <x:c r="P20" s="47" t="str">
        <x:v>Уточнити дати оплат із трьома клієнтами</x:v>
      </x:c>
      <x:c r="Q20" s="47" t="str">
        <x:v>Власник</x:v>
      </x:c>
      <x:c r="R20" s="59" t="n">
        <x:v>46316</x:v>
      </x:c>
      <x:c r="S20" s="40" t="str">
        <x:v>Не розпочато</x:v>
      </x:c>
    </x:row>
    <x:row r="21" ht="34" customHeight="1">
      <x:c r="A21" s="40" t="str">
        <x:v>Тиждень 2</x:v>
      </x:c>
      <x:c r="B21" s="59" t="n">
        <x:v>46307</x:v>
      </x:c>
      <x:c r="C21" s="59" t="n">
        <x:v>46313</x:v>
      </x:c>
      <x:c r="D21" s="40" t="str">
        <x:v>Команда</x:v>
      </x:c>
      <x:c r="E21" s="47" t="str">
        <x:v>Виконання ключових задач</x:v>
      </x:c>
      <x:c r="F21" s="40" t="str">
        <x:v>%</x:v>
      </x:c>
      <x:c r="G21" s="47" t="str">
        <x:v>План команди</x:v>
      </x:c>
      <x:c r="H21" s="40" t="str">
        <x:v>Більше краще</x:v>
      </x:c>
      <x:c r="I21" s="40" t="str">
        <x:v>Керівник команди</x:v>
      </x:c>
      <x:c r="J21" s="57" t="n">
        <x:v>0.9</x:v>
      </x:c>
      <x:c r="K21" s="57" t="n">
        <x:v>0.88</x:v>
      </x:c>
      <x:c r="L21" s="53" t="n">
        <x:f>IF(OR(N21="У межах",N21="Потрібна увага"),K21-J21,"")</x:f>
        <x:v>-0.020000000000000018</x:v>
      </x:c>
      <x:c r="M21" s="53" t="n">
        <x:f>IF(OR(N21="У межах",N21="Потрібна увага"),IF(J21=0,"",K21/J21-1),"")</x:f>
        <x:v>-0.022222222222222254</x:v>
      </x:c>
      <x:c r="N21" s="41" t="str">
        <x:f>IF(OR(LEN(A21)=0,LEN(D21)=0,LEN(E21)=0),"Перевірте назву або період",IF(COUNTIFS($A$6:$A$109,A21,$D$6:$D$109,D21,$E$6:$E$109,E21)&gt;1,"Дубль показника",IF(LEN(J21)=0,"Заповніть план",IF(NOT(ISNUMBER(J21)),"Перевірте план",IF(LEN(K21)=0,"Заповніть факт",IF(NOT(ISNUMBER(K21)),"Перевірте факт",IF(H21="Більше краще",IF(K21&gt;=J21,"У межах","Потрібна увага"),IF(H21="Менше краще",IF(K21&lt;=J21,"У межах","Потрібна увага"),"Налаштуйте напрям"))))))))</x:f>
        <x:v>Потрібна увага</x:v>
      </x:c>
      <x:c r="O21" s="47" t="str">
        <x:v>Дві ключові задачі перенесені</x:v>
      </x:c>
      <x:c r="P21" s="47" t="str">
        <x:v>Перерозподілити задачі на короткі щоденні блоки</x:v>
      </x:c>
      <x:c r="Q21" s="47" t="str">
        <x:v>Керівник команди</x:v>
      </x:c>
      <x:c r="R21" s="59" t="n">
        <x:v>46317</x:v>
      </x:c>
      <x:c r="S21" s="40" t="str">
        <x:v>Не розпочато</x:v>
      </x:c>
    </x:row>
    <x:row r="22" ht="34" customHeight="1">
      <x:c r="A22" s="40" t="str">
        <x:v>Тиждень 3</x:v>
      </x:c>
      <x:c r="B22" s="59" t="n">
        <x:v>46314</x:v>
      </x:c>
      <x:c r="C22" s="59" t="n">
        <x:v>46320</x:v>
      </x:c>
      <x:c r="D22" s="40" t="str">
        <x:v>Продажі</x:v>
      </x:c>
      <x:c r="E22" s="47" t="str">
        <x:v>Дохід</x:v>
      </x:c>
      <x:c r="F22" s="40" t="str">
        <x:v>грн</x:v>
      </x:c>
      <x:c r="G22" s="47" t="str">
        <x:v>Облік оплат</x:v>
      </x:c>
      <x:c r="H22" s="40" t="str">
        <x:v>Більше краще</x:v>
      </x:c>
      <x:c r="I22" s="40" t="str">
        <x:v>Власник</x:v>
      </x:c>
      <x:c r="J22" s="56" t="n">
        <x:v>110000</x:v>
      </x:c>
      <x:c r="K22" s="56" t="n">
        <x:v>118000</x:v>
      </x:c>
      <x:c r="L22" s="51" t="n">
        <x:f>IF(OR(N22="У межах",N22="Потрібна увага"),K22-J22,"")</x:f>
        <x:v>8000</x:v>
      </x:c>
      <x:c r="M22" s="53" t="n">
        <x:f>IF(OR(N22="У межах",N22="Потрібна увага"),IF(J22=0,"",K22/J22-1),"")</x:f>
        <x:v>0.07272727272727275</x:v>
      </x:c>
      <x:c r="N22" s="41" t="str">
        <x:f>IF(OR(LEN(A22)=0,LEN(D22)=0,LEN(E22)=0),"Перевірте назву або період",IF(COUNTIFS($A$6:$A$109,A22,$D$6:$D$109,D22,$E$6:$E$109,E22)&gt;1,"Дубль показника",IF(LEN(J22)=0,"Заповніть план",IF(NOT(ISNUMBER(J22)),"Перевірте план",IF(LEN(K22)=0,"Заповніть факт",IF(NOT(ISNUMBER(K22)),"Перевірте факт",IF(H22="Більше краще",IF(K22&gt;=J22,"У межах","Потрібна увага"),IF(H22="Менше краще",IF(K22&lt;=J22,"У межах","Потрібна увага"),"Налаштуйте напрям"))))))))</x:f>
        <x:v>У межах</x:v>
      </x:c>
      <x:c r="O22" s="47" t="str"/>
      <x:c r="P22" s="47" t="str"/>
      <x:c r="Q22" s="47" t="str"/>
      <x:c r="R22" s="59"/>
      <x:c r="S22" s="40" t="str"/>
    </x:row>
    <x:row r="23" ht="34" customHeight="1">
      <x:c r="A23" s="40" t="str">
        <x:v>Тиждень 3</x:v>
      </x:c>
      <x:c r="B23" s="59" t="n">
        <x:v>46314</x:v>
      </x:c>
      <x:c r="C23" s="59" t="n">
        <x:v>46320</x:v>
      </x:c>
      <x:c r="D23" s="40" t="str">
        <x:v>Продажі</x:v>
      </x:c>
      <x:c r="E23" s="47" t="str">
        <x:v>Оплачені замовлення</x:v>
      </x:c>
      <x:c r="F23" s="40" t="str">
        <x:v>шт</x:v>
      </x:c>
      <x:c r="G23" s="47" t="str">
        <x:v>CRM або журнал продажів</x:v>
      </x:c>
      <x:c r="H23" s="40" t="str">
        <x:v>Більше краще</x:v>
      </x:c>
      <x:c r="I23" s="40" t="str">
        <x:v>Керівник продажів</x:v>
      </x:c>
      <x:c r="J23" s="56" t="n">
        <x:v>44</x:v>
      </x:c>
      <x:c r="K23" s="56" t="n">
        <x:v>50</x:v>
      </x:c>
      <x:c r="L23" s="51" t="n">
        <x:f>IF(OR(N23="У межах",N23="Потрібна увага"),K23-J23,"")</x:f>
        <x:v>6</x:v>
      </x:c>
      <x:c r="M23" s="53" t="n">
        <x:f>IF(OR(N23="У межах",N23="Потрібна увага"),IF(J23=0,"",K23/J23-1),"")</x:f>
        <x:v>0.13636363636363646</x:v>
      </x:c>
      <x:c r="N23" s="41" t="str">
        <x:f>IF(OR(LEN(A23)=0,LEN(D23)=0,LEN(E23)=0),"Перевірте назву або період",IF(COUNTIFS($A$6:$A$109,A23,$D$6:$D$109,D23,$E$6:$E$109,E23)&gt;1,"Дубль показника",IF(LEN(J23)=0,"Заповніть план",IF(NOT(ISNUMBER(J23)),"Перевірте план",IF(LEN(K23)=0,"Заповніть факт",IF(NOT(ISNUMBER(K23)),"Перевірте факт",IF(H23="Більше краще",IF(K23&gt;=J23,"У межах","Потрібна увага"),IF(H23="Менше краще",IF(K23&lt;=J23,"У межах","Потрібна увага"),"Налаштуйте напрям"))))))))</x:f>
        <x:v>У межах</x:v>
      </x:c>
      <x:c r="O23" s="47" t="str"/>
      <x:c r="P23" s="47" t="str"/>
      <x:c r="Q23" s="47" t="str"/>
      <x:c r="R23" s="59"/>
      <x:c r="S23" s="40" t="str"/>
    </x:row>
    <x:row r="24" ht="34" customHeight="1">
      <x:c r="A24" s="40" t="str">
        <x:v>Тиждень 3</x:v>
      </x:c>
      <x:c r="B24" s="59" t="n">
        <x:v>46314</x:v>
      </x:c>
      <x:c r="C24" s="59" t="n">
        <x:v>46320</x:v>
      </x:c>
      <x:c r="D24" s="40" t="str">
        <x:v>Продажі</x:v>
      </x:c>
      <x:c r="E24" s="47" t="str">
        <x:v>Конверсія звернення в оплату</x:v>
      </x:c>
      <x:c r="F24" s="40" t="str">
        <x:v>%</x:v>
      </x:c>
      <x:c r="G24" s="47" t="str">
        <x:v>CRM або журнал звернень</x:v>
      </x:c>
      <x:c r="H24" s="40" t="str">
        <x:v>Більше краще</x:v>
      </x:c>
      <x:c r="I24" s="40" t="str">
        <x:v>Керівник продажів</x:v>
      </x:c>
      <x:c r="J24" s="57" t="n">
        <x:v>0.17</x:v>
      </x:c>
      <x:c r="K24" s="57" t="n">
        <x:v>0.18</x:v>
      </x:c>
      <x:c r="L24" s="53" t="n">
        <x:f>IF(OR(N24="У межах",N24="Потрібна увага"),K24-J24,"")</x:f>
        <x:v>0.009999999999999981</x:v>
      </x:c>
      <x:c r="M24" s="53" t="n">
        <x:f>IF(OR(N24="У межах",N24="Потрібна увага"),IF(J24=0,"",K24/J24-1),"")</x:f>
        <x:v>0.0588235294117645</x:v>
      </x:c>
      <x:c r="N24" s="41" t="str">
        <x:f>IF(OR(LEN(A24)=0,LEN(D24)=0,LEN(E24)=0),"Перевірте назву або період",IF(COUNTIFS($A$6:$A$109,A24,$D$6:$D$109,D24,$E$6:$E$109,E24)&gt;1,"Дубль показника",IF(LEN(J24)=0,"Заповніть план",IF(NOT(ISNUMBER(J24)),"Перевірте план",IF(LEN(K24)=0,"Заповніть факт",IF(NOT(ISNUMBER(K24)),"Перевірте факт",IF(H24="Більше краще",IF(K24&gt;=J24,"У межах","Потрібна увага"),IF(H24="Менше краще",IF(K24&lt;=J24,"У межах","Потрібна увага"),"Налаштуйте напрям"))))))))</x:f>
        <x:v>У межах</x:v>
      </x:c>
      <x:c r="O24" s="47" t="str"/>
      <x:c r="P24" s="47" t="str"/>
      <x:c r="Q24" s="47" t="str"/>
      <x:c r="R24" s="59"/>
      <x:c r="S24" s="40" t="str"/>
    </x:row>
    <x:row r="25" ht="34" customHeight="1">
      <x:c r="A25" s="40" t="str">
        <x:v>Тиждень 3</x:v>
      </x:c>
      <x:c r="B25" s="59" t="n">
        <x:v>46314</x:v>
      </x:c>
      <x:c r="C25" s="59" t="n">
        <x:v>46320</x:v>
      </x:c>
      <x:c r="D25" s="40" t="str">
        <x:v>Маркетинг</x:v>
      </x:c>
      <x:c r="E25" s="47" t="str">
        <x:v>Вартість залучення клієнта</x:v>
      </x:c>
      <x:c r="F25" s="40" t="str">
        <x:v>грн/клієнт</x:v>
      </x:c>
      <x:c r="G25" s="47" t="str">
        <x:v>Витрати реклами й облік клієнтів</x:v>
      </x:c>
      <x:c r="H25" s="40" t="str">
        <x:v>Менше краще</x:v>
      </x:c>
      <x:c r="I25" s="40" t="str">
        <x:v>Маркетолог</x:v>
      </x:c>
      <x:c r="J25" s="56" t="n">
        <x:v>330</x:v>
      </x:c>
      <x:c r="K25" s="56" t="n">
        <x:v>315</x:v>
      </x:c>
      <x:c r="L25" s="51" t="n">
        <x:f>IF(OR(N25="У межах",N25="Потрібна увага"),K25-J25,"")</x:f>
        <x:v>-15</x:v>
      </x:c>
      <x:c r="M25" s="53" t="n">
        <x:f>IF(OR(N25="У межах",N25="Потрібна увага"),IF(J25=0,"",K25/J25-1),"")</x:f>
        <x:v>-0.045454545454545414</x:v>
      </x:c>
      <x:c r="N25" s="41" t="str">
        <x:f>IF(OR(LEN(A25)=0,LEN(D25)=0,LEN(E25)=0),"Перевірте назву або період",IF(COUNTIFS($A$6:$A$109,A25,$D$6:$D$109,D25,$E$6:$E$109,E25)&gt;1,"Дубль показника",IF(LEN(J25)=0,"Заповніть план",IF(NOT(ISNUMBER(J25)),"Перевірте план",IF(LEN(K25)=0,"Заповніть факт",IF(NOT(ISNUMBER(K25)),"Перевірте факт",IF(H25="Більше краще",IF(K25&gt;=J25,"У межах","Потрібна увага"),IF(H25="Менше краще",IF(K25&lt;=J25,"У межах","Потрібна увага"),"Налаштуйте напрям"))))))))</x:f>
        <x:v>У межах</x:v>
      </x:c>
      <x:c r="O25" s="47" t="str"/>
      <x:c r="P25" s="47" t="str"/>
      <x:c r="Q25" s="47" t="str"/>
      <x:c r="R25" s="59"/>
      <x:c r="S25" s="40" t="str"/>
    </x:row>
    <x:row r="26" ht="34" customHeight="1">
      <x:c r="A26" s="40" t="str">
        <x:v>Тиждень 3</x:v>
      </x:c>
      <x:c r="B26" s="59" t="n">
        <x:v>46314</x:v>
      </x:c>
      <x:c r="C26" s="59" t="n">
        <x:v>46320</x:v>
      </x:c>
      <x:c r="D26" s="40" t="str">
        <x:v>Операції</x:v>
      </x:c>
      <x:c r="E26" s="47" t="str">
        <x:v>Виконання замовлень вчасно</x:v>
      </x:c>
      <x:c r="F26" s="40" t="str">
        <x:v>%</x:v>
      </x:c>
      <x:c r="G26" s="47" t="str">
        <x:v>Журнал замовлень</x:v>
      </x:c>
      <x:c r="H26" s="40" t="str">
        <x:v>Більше краще</x:v>
      </x:c>
      <x:c r="I26" s="40" t="str">
        <x:v>Операційний керівник</x:v>
      </x:c>
      <x:c r="J26" s="57" t="n">
        <x:v>0.95</x:v>
      </x:c>
      <x:c r="K26" s="57" t="n">
        <x:v>0.94</x:v>
      </x:c>
      <x:c r="L26" s="53" t="n">
        <x:f>IF(OR(N26="У межах",N26="Потрібна увага"),K26-J26,"")</x:f>
        <x:v>-0.010000000000000009</x:v>
      </x:c>
      <x:c r="M26" s="53" t="n">
        <x:f>IF(OR(N26="У межах",N26="Потрібна увага"),IF(J26=0,"",K26/J26-1),"")</x:f>
        <x:v>-0.010526315789473717</x:v>
      </x:c>
      <x:c r="N26" s="41" t="str">
        <x:f>IF(OR(LEN(A26)=0,LEN(D26)=0,LEN(E26)=0),"Перевірте назву або період",IF(COUNTIFS($A$6:$A$109,A26,$D$6:$D$109,D26,$E$6:$E$109,E26)&gt;1,"Дубль показника",IF(LEN(J26)=0,"Заповніть план",IF(NOT(ISNUMBER(J26)),"Перевірте план",IF(LEN(K26)=0,"Заповніть факт",IF(NOT(ISNUMBER(K26)),"Перевірте факт",IF(H26="Більше краще",IF(K26&gt;=J26,"У межах","Потрібна увага"),IF(H26="Менше краще",IF(K26&lt;=J26,"У межах","Потрібна увага"),"Налаштуйте напрям"))))))))</x:f>
        <x:v>Потрібна увага</x:v>
      </x:c>
      <x:c r="O26" s="47" t="str">
        <x:v>Частину замовлень передали перевізнику із запізненням</x:v>
      </x:c>
      <x:c r="P26" s="47" t="str">
        <x:v>Погодити час передачі замовлень перевізнику</x:v>
      </x:c>
      <x:c r="Q26" s="47" t="str">
        <x:v>Марія</x:v>
      </x:c>
      <x:c r="R26" s="59" t="n">
        <x:v>46322</x:v>
      </x:c>
      <x:c r="S26" s="40" t="str">
        <x:v>Готово</x:v>
      </x:c>
    </x:row>
    <x:row r="27" ht="34" customHeight="1">
      <x:c r="A27" s="40" t="str">
        <x:v>Тиждень 3</x:v>
      </x:c>
      <x:c r="B27" s="59" t="n">
        <x:v>46314</x:v>
      </x:c>
      <x:c r="C27" s="59" t="n">
        <x:v>46320</x:v>
      </x:c>
      <x:c r="D27" s="40" t="str">
        <x:v>Операції</x:v>
      </x:c>
      <x:c r="E27" s="47" t="str">
        <x:v>Повернення або виправлення</x:v>
      </x:c>
      <x:c r="F27" s="40" t="str">
        <x:v>шт</x:v>
      </x:c>
      <x:c r="G27" s="47" t="str">
        <x:v>Облік звернень і повернень</x:v>
      </x:c>
      <x:c r="H27" s="40" t="str">
        <x:v>Менше краще</x:v>
      </x:c>
      <x:c r="I27" s="40" t="str">
        <x:v>Операційний керівник</x:v>
      </x:c>
      <x:c r="J27" s="56" t="n">
        <x:v>4</x:v>
      </x:c>
      <x:c r="K27" s="56" t="n">
        <x:v>2</x:v>
      </x:c>
      <x:c r="L27" s="51" t="n">
        <x:f>IF(OR(N27="У межах",N27="Потрібна увага"),K27-J27,"")</x:f>
        <x:v>-2</x:v>
      </x:c>
      <x:c r="M27" s="53" t="n">
        <x:f>IF(OR(N27="У межах",N27="Потрібна увага"),IF(J27=0,"",K27/J27-1),"")</x:f>
        <x:v>-0.5</x:v>
      </x:c>
      <x:c r="N27" s="41" t="str">
        <x:f>IF(OR(LEN(A27)=0,LEN(D27)=0,LEN(E27)=0),"Перевірте назву або період",IF(COUNTIFS($A$6:$A$109,A27,$D$6:$D$109,D27,$E$6:$E$109,E27)&gt;1,"Дубль показника",IF(LEN(J27)=0,"Заповніть план",IF(NOT(ISNUMBER(J27)),"Перевірте план",IF(LEN(K27)=0,"Заповніть факт",IF(NOT(ISNUMBER(K27)),"Перевірте факт",IF(H27="Більше краще",IF(K27&gt;=J27,"У межах","Потрібна увага"),IF(H27="Менше краще",IF(K27&lt;=J27,"У межах","Потрібна увага"),"Налаштуйте напрям"))))))))</x:f>
        <x:v>У межах</x:v>
      </x:c>
      <x:c r="O27" s="47" t="str"/>
      <x:c r="P27" s="47" t="str"/>
      <x:c r="Q27" s="47" t="str"/>
      <x:c r="R27" s="59"/>
      <x:c r="S27" s="40" t="str"/>
    </x:row>
    <x:row r="28" ht="34" customHeight="1">
      <x:c r="A28" s="40" t="str">
        <x:v>Тиждень 3</x:v>
      </x:c>
      <x:c r="B28" s="59" t="n">
        <x:v>46314</x:v>
      </x:c>
      <x:c r="C28" s="59" t="n">
        <x:v>46320</x:v>
      </x:c>
      <x:c r="D28" s="40" t="str">
        <x:v>Фінанси</x:v>
      </x:c>
      <x:c r="E28" s="47" t="str">
        <x:v>Залишок коштів</x:v>
      </x:c>
      <x:c r="F28" s="40" t="str">
        <x:v>грн</x:v>
      </x:c>
      <x:c r="G28" s="47" t="str">
        <x:v>Платіжний календар</x:v>
      </x:c>
      <x:c r="H28" s="40" t="str">
        <x:v>Більше краще</x:v>
      </x:c>
      <x:c r="I28" s="40" t="str">
        <x:v>Власник</x:v>
      </x:c>
      <x:c r="J28" s="56" t="n">
        <x:v>172000</x:v>
      </x:c>
      <x:c r="K28" s="56" t="n">
        <x:v>186000</x:v>
      </x:c>
      <x:c r="L28" s="51" t="n">
        <x:f>IF(OR(N28="У межах",N28="Потрібна увага"),K28-J28,"")</x:f>
        <x:v>14000</x:v>
      </x:c>
      <x:c r="M28" s="53" t="n">
        <x:f>IF(OR(N28="У межах",N28="Потрібна увага"),IF(J28=0,"",K28/J28-1),"")</x:f>
        <x:v>0.08139534883720922</x:v>
      </x:c>
      <x:c r="N28" s="41" t="str">
        <x:f>IF(OR(LEN(A28)=0,LEN(D28)=0,LEN(E28)=0),"Перевірте назву або період",IF(COUNTIFS($A$6:$A$109,A28,$D$6:$D$109,D28,$E$6:$E$109,E28)&gt;1,"Дубль показника",IF(LEN(J28)=0,"Заповніть план",IF(NOT(ISNUMBER(J28)),"Перевірте план",IF(LEN(K28)=0,"Заповніть факт",IF(NOT(ISNUMBER(K28)),"Перевірте факт",IF(H28="Більше краще",IF(K28&gt;=J28,"У межах","Потрібна увага"),IF(H28="Менше краще",IF(K28&lt;=J28,"У межах","Потрібна увага"),"Налаштуйте напрям"))))))))</x:f>
        <x:v>У межах</x:v>
      </x:c>
      <x:c r="O28" s="47" t="str"/>
      <x:c r="P28" s="47" t="str"/>
      <x:c r="Q28" s="47" t="str"/>
      <x:c r="R28" s="59"/>
      <x:c r="S28" s="40" t="str"/>
    </x:row>
    <x:row r="29" ht="34" customHeight="1">
      <x:c r="A29" s="40" t="str">
        <x:v>Тиждень 3</x:v>
      </x:c>
      <x:c r="B29" s="59" t="n">
        <x:v>46314</x:v>
      </x:c>
      <x:c r="C29" s="59" t="n">
        <x:v>46320</x:v>
      </x:c>
      <x:c r="D29" s="40" t="str">
        <x:v>Команда</x:v>
      </x:c>
      <x:c r="E29" s="47" t="str">
        <x:v>Виконання ключових задач</x:v>
      </x:c>
      <x:c r="F29" s="40" t="str">
        <x:v>%</x:v>
      </x:c>
      <x:c r="G29" s="47" t="str">
        <x:v>План команди</x:v>
      </x:c>
      <x:c r="H29" s="40" t="str">
        <x:v>Більше краще</x:v>
      </x:c>
      <x:c r="I29" s="40" t="str">
        <x:v>Керівник команди</x:v>
      </x:c>
      <x:c r="J29" s="57" t="n">
        <x:v>0.9</x:v>
      </x:c>
      <x:c r="K29" s="57" t="n">
        <x:v>0.91</x:v>
      </x:c>
      <x:c r="L29" s="53" t="n">
        <x:f>IF(OR(N29="У межах",N29="Потрібна увага"),K29-J29,"")</x:f>
        <x:v>0.010000000000000009</x:v>
      </x:c>
      <x:c r="M29" s="53" t="n">
        <x:f>IF(OR(N29="У межах",N29="Потрібна увага"),IF(J29=0,"",K29/J29-1),"")</x:f>
        <x:v>0.011111111111111072</x:v>
      </x:c>
      <x:c r="N29" s="41" t="str">
        <x:f>IF(OR(LEN(A29)=0,LEN(D29)=0,LEN(E29)=0),"Перевірте назву або період",IF(COUNTIFS($A$6:$A$109,A29,$D$6:$D$109,D29,$E$6:$E$109,E29)&gt;1,"Дубль показника",IF(LEN(J29)=0,"Заповніть план",IF(NOT(ISNUMBER(J29)),"Перевірте план",IF(LEN(K29)=0,"Заповніть факт",IF(NOT(ISNUMBER(K29)),"Перевірте факт",IF(H29="Більше краще",IF(K29&gt;=J29,"У межах","Потрібна увага"),IF(H29="Менше краще",IF(K29&lt;=J29,"У межах","Потрібна увага"),"Налаштуйте напрям"))))))))</x:f>
        <x:v>У межах</x:v>
      </x:c>
      <x:c r="O29" s="47" t="str"/>
      <x:c r="P29" s="47" t="str"/>
      <x:c r="Q29" s="47" t="str"/>
      <x:c r="R29" s="59"/>
      <x:c r="S29" s="40" t="str"/>
    </x:row>
    <x:row r="30" ht="34" customHeight="1">
      <x:c r="A30" s="40" t="str">
        <x:v>Тиждень 4</x:v>
      </x:c>
      <x:c r="B30" s="59" t="n">
        <x:v>46321</x:v>
      </x:c>
      <x:c r="C30" s="59" t="n">
        <x:v>46327</x:v>
      </x:c>
      <x:c r="D30" s="40" t="str">
        <x:v>Продажі</x:v>
      </x:c>
      <x:c r="E30" s="47" t="str">
        <x:v>Дохід</x:v>
      </x:c>
      <x:c r="F30" s="40" t="str">
        <x:v>грн</x:v>
      </x:c>
      <x:c r="G30" s="47" t="str">
        <x:v>Облік оплат</x:v>
      </x:c>
      <x:c r="H30" s="40" t="str">
        <x:v>Більше краще</x:v>
      </x:c>
      <x:c r="I30" s="40" t="str">
        <x:v>Власник</x:v>
      </x:c>
      <x:c r="J30" s="56" t="n">
        <x:v>115000</x:v>
      </x:c>
      <x:c r="K30" s="56" t="n">
        <x:v>112000</x:v>
      </x:c>
      <x:c r="L30" s="51" t="n">
        <x:f>IF(OR(N30="У межах",N30="Потрібна увага"),K30-J30,"")</x:f>
        <x:v>-3000</x:v>
      </x:c>
      <x:c r="M30" s="53" t="n">
        <x:f>IF(OR(N30="У межах",N30="Потрібна увага"),IF(J30=0,"",K30/J30-1),"")</x:f>
        <x:v>-0.02608695652173909</x:v>
      </x:c>
      <x:c r="N30" s="41" t="str">
        <x:f>IF(OR(LEN(A30)=0,LEN(D30)=0,LEN(E30)=0),"Перевірте назву або період",IF(COUNTIFS($A$6:$A$109,A30,$D$6:$D$109,D30,$E$6:$E$109,E30)&gt;1,"Дубль показника",IF(LEN(J30)=0,"Заповніть план",IF(NOT(ISNUMBER(J30)),"Перевірте план",IF(LEN(K30)=0,"Заповніть факт",IF(NOT(ISNUMBER(K30)),"Перевірте факт",IF(H30="Більше краще",IF(K30&gt;=J30,"У межах","Потрібна увага"),IF(H30="Менше краще",IF(K30&lt;=J30,"У межах","Потрібна увага"),"Налаштуйте напрям"))))))))</x:f>
        <x:v>Потрібна увага</x:v>
      </x:c>
      <x:c r="O30" s="47" t="str">
        <x:v>Відкладено частину повторних замовлень</x:v>
      </x:c>
      <x:c r="P30" s="47" t="str">
        <x:v>Скласти список клієнтів для повторного контакту</x:v>
      </x:c>
      <x:c r="Q30" s="47" t="str">
        <x:v>Олена</x:v>
      </x:c>
      <x:c r="R30" s="59" t="n">
        <x:v>46331</x:v>
      </x:c>
      <x:c r="S30" s="40" t="str">
        <x:v>У роботі</x:v>
      </x:c>
    </x:row>
    <x:row r="31" ht="34" customHeight="1">
      <x:c r="A31" s="40" t="str">
        <x:v>Тиждень 4</x:v>
      </x:c>
      <x:c r="B31" s="59" t="n">
        <x:v>46321</x:v>
      </x:c>
      <x:c r="C31" s="59" t="n">
        <x:v>46327</x:v>
      </x:c>
      <x:c r="D31" s="40" t="str">
        <x:v>Продажі</x:v>
      </x:c>
      <x:c r="E31" s="47" t="str">
        <x:v>Оплачені замовлення</x:v>
      </x:c>
      <x:c r="F31" s="40" t="str">
        <x:v>шт</x:v>
      </x:c>
      <x:c r="G31" s="47" t="str">
        <x:v>CRM або журнал продажів</x:v>
      </x:c>
      <x:c r="H31" s="40" t="str">
        <x:v>Більше краще</x:v>
      </x:c>
      <x:c r="I31" s="40" t="str">
        <x:v>Керівник продажів</x:v>
      </x:c>
      <x:c r="J31" s="56" t="n">
        <x:v>46</x:v>
      </x:c>
      <x:c r="K31" s="56" t="n">
        <x:v>45</x:v>
      </x:c>
      <x:c r="L31" s="51" t="n">
        <x:f>IF(OR(N31="У межах",N31="Потрібна увага"),K31-J31,"")</x:f>
        <x:v>-1</x:v>
      </x:c>
      <x:c r="M31" s="53" t="n">
        <x:f>IF(OR(N31="У межах",N31="Потрібна увага"),IF(J31=0,"",K31/J31-1),"")</x:f>
        <x:v>-0.021739130434782594</x:v>
      </x:c>
      <x:c r="N31" s="41" t="str">
        <x:f>IF(OR(LEN(A31)=0,LEN(D31)=0,LEN(E31)=0),"Перевірте назву або період",IF(COUNTIFS($A$6:$A$109,A31,$D$6:$D$109,D31,$E$6:$E$109,E31)&gt;1,"Дубль показника",IF(LEN(J31)=0,"Заповніть план",IF(NOT(ISNUMBER(J31)),"Перевірте план",IF(LEN(K31)=0,"Заповніть факт",IF(NOT(ISNUMBER(K31)),"Перевірте факт",IF(H31="Більше краще",IF(K31&gt;=J31,"У межах","Потрібна увага"),IF(H31="Менше краще",IF(K31&lt;=J31,"У межах","Потрібна увага"),"Налаштуйте напрям"))))))))</x:f>
        <x:v>Потрібна увага</x:v>
      </x:c>
      <x:c r="O31" s="47" t="str">
        <x:v>Не підтверджено одне замовлення</x:v>
      </x:c>
      <x:c r="P31" s="47" t="str">
        <x:v>Зателефонувати клієнтам із незавершеною оплатою</x:v>
      </x:c>
      <x:c r="Q31" s="47" t="str">
        <x:v>Олена</x:v>
      </x:c>
      <x:c r="R31" s="59" t="n">
        <x:v>46332</x:v>
      </x:c>
      <x:c r="S31" s="40" t="str">
        <x:v>Не розпочато</x:v>
      </x:c>
    </x:row>
    <x:row r="32" ht="34" customHeight="1">
      <x:c r="A32" s="40" t="str">
        <x:v>Тиждень 4</x:v>
      </x:c>
      <x:c r="B32" s="59" t="n">
        <x:v>46321</x:v>
      </x:c>
      <x:c r="C32" s="59" t="n">
        <x:v>46327</x:v>
      </x:c>
      <x:c r="D32" s="40" t="str">
        <x:v>Продажі</x:v>
      </x:c>
      <x:c r="E32" s="47" t="str">
        <x:v>Конверсія звернення в оплату</x:v>
      </x:c>
      <x:c r="F32" s="40" t="str">
        <x:v>%</x:v>
      </x:c>
      <x:c r="G32" s="47" t="str">
        <x:v>CRM або журнал звернень</x:v>
      </x:c>
      <x:c r="H32" s="40" t="str">
        <x:v>Більше краще</x:v>
      </x:c>
      <x:c r="I32" s="40" t="str">
        <x:v>Керівник продажів</x:v>
      </x:c>
      <x:c r="J32" s="57" t="n">
        <x:v>0.17</x:v>
      </x:c>
      <x:c r="K32" s="57" t="n">
        <x:v>0.16</x:v>
      </x:c>
      <x:c r="L32" s="53" t="n">
        <x:f>IF(OR(N32="У межах",N32="Потрібна увага"),K32-J32,"")</x:f>
        <x:v>-0.010000000000000009</x:v>
      </x:c>
      <x:c r="M32" s="53" t="n">
        <x:f>IF(OR(N32="У межах",N32="Потрібна увага"),IF(J32=0,"",K32/J32-1),"")</x:f>
        <x:v>-0.05882352941176472</x:v>
      </x:c>
      <x:c r="N32" s="41" t="str">
        <x:f>IF(OR(LEN(A32)=0,LEN(D32)=0,LEN(E32)=0),"Перевірте назву або період",IF(COUNTIFS($A$6:$A$109,A32,$D$6:$D$109,D32,$E$6:$E$109,E32)&gt;1,"Дубль показника",IF(LEN(J32)=0,"Заповніть план",IF(NOT(ISNUMBER(J32)),"Перевірте план",IF(LEN(K32)=0,"Заповніть факт",IF(NOT(ISNUMBER(K32)),"Перевірте факт",IF(H32="Більше краще",IF(K32&gt;=J32,"У межах","Потрібна увага"),IF(H32="Менше краще",IF(K32&lt;=J32,"У межах","Потрібна увага"),"Налаштуйте напрям"))))))))</x:f>
        <x:v>Потрібна увага</x:v>
      </x:c>
      <x:c r="O32" s="47" t="str">
        <x:v>Знизилася частка звернень із повною потребою</x:v>
      </x:c>
      <x:c r="P32" s="47" t="str">
        <x:v>Перевірити запитання на першому контакті</x:v>
      </x:c>
      <x:c r="Q32" s="47" t="str">
        <x:v>Керівник продажів</x:v>
      </x:c>
      <x:c r="R32" s="59" t="n">
        <x:v>46332</x:v>
      </x:c>
      <x:c r="S32" s="40" t="str">
        <x:v>Не розпочато</x:v>
      </x:c>
    </x:row>
    <x:row r="33" ht="34" customHeight="1">
      <x:c r="A33" s="40" t="str">
        <x:v>Тиждень 4</x:v>
      </x:c>
      <x:c r="B33" s="59" t="n">
        <x:v>46321</x:v>
      </x:c>
      <x:c r="C33" s="59" t="n">
        <x:v>46327</x:v>
      </x:c>
      <x:c r="D33" s="40" t="str">
        <x:v>Маркетинг</x:v>
      </x:c>
      <x:c r="E33" s="47" t="str">
        <x:v>Вартість залучення клієнта</x:v>
      </x:c>
      <x:c r="F33" s="40" t="str">
        <x:v>грн/клієнт</x:v>
      </x:c>
      <x:c r="G33" s="47" t="str">
        <x:v>Витрати реклами й облік клієнтів</x:v>
      </x:c>
      <x:c r="H33" s="40" t="str">
        <x:v>Менше краще</x:v>
      </x:c>
      <x:c r="I33" s="40" t="str">
        <x:v>Маркетолог</x:v>
      </x:c>
      <x:c r="J33" s="56" t="n">
        <x:v>320</x:v>
      </x:c>
      <x:c r="K33" s="56" t="n">
        <x:v>335</x:v>
      </x:c>
      <x:c r="L33" s="51" t="n">
        <x:f>IF(OR(N33="У межах",N33="Потрібна увага"),K33-J33,"")</x:f>
        <x:v>15</x:v>
      </x:c>
      <x:c r="M33" s="53" t="n">
        <x:f>IF(OR(N33="У межах",N33="Потрібна увага"),IF(J33=0,"",K33/J33-1),"")</x:f>
        <x:v>0.046875</x:v>
      </x:c>
      <x:c r="N33" s="41" t="str">
        <x:f>IF(OR(LEN(A33)=0,LEN(D33)=0,LEN(E33)=0),"Перевірте назву або період",IF(COUNTIFS($A$6:$A$109,A33,$D$6:$D$109,D33,$E$6:$E$109,E33)&gt;1,"Дубль показника",IF(LEN(J33)=0,"Заповніть план",IF(NOT(ISNUMBER(J33)),"Перевірте план",IF(LEN(K33)=0,"Заповніть факт",IF(NOT(ISNUMBER(K33)),"Перевірте факт",IF(H33="Більше краще",IF(K33&gt;=J33,"У межах","Потрібна увага"),IF(H33="Менше краще",IF(K33&lt;=J33,"У межах","Потрібна увага"),"Налаштуйте напрям"))))))))</x:f>
        <x:v>Потрібна увага</x:v>
      </x:c>
      <x:c r="O33" s="47" t="str">
        <x:v>Кілька оголошень дали дорожчі переходи</x:v>
      </x:c>
      <x:c r="P33" s="47" t="str">
        <x:v>Призупиняти оголошення після узгодженого порогу витрат</x:v>
      </x:c>
      <x:c r="Q33" s="47" t="str">
        <x:v>Ігор</x:v>
      </x:c>
      <x:c r="R33" s="59" t="n">
        <x:v>46333</x:v>
      </x:c>
      <x:c r="S33" s="40" t="str">
        <x:v>У роботі</x:v>
      </x:c>
    </x:row>
    <x:row r="34" ht="34" customHeight="1">
      <x:c r="A34" s="40" t="str">
        <x:v>Тиждень 4</x:v>
      </x:c>
      <x:c r="B34" s="59" t="n">
        <x:v>46321</x:v>
      </x:c>
      <x:c r="C34" s="59" t="n">
        <x:v>46327</x:v>
      </x:c>
      <x:c r="D34" s="40" t="str">
        <x:v>Операції</x:v>
      </x:c>
      <x:c r="E34" s="47" t="str">
        <x:v>Виконання замовлень вчасно</x:v>
      </x:c>
      <x:c r="F34" s="40" t="str">
        <x:v>%</x:v>
      </x:c>
      <x:c r="G34" s="47" t="str">
        <x:v>Журнал замовлень</x:v>
      </x:c>
      <x:c r="H34" s="40" t="str">
        <x:v>Більше краще</x:v>
      </x:c>
      <x:c r="I34" s="40" t="str">
        <x:v>Операційний керівник</x:v>
      </x:c>
      <x:c r="J34" s="57" t="n">
        <x:v>0.96</x:v>
      </x:c>
      <x:c r="K34" s="57" t="n">
        <x:v>0.98</x:v>
      </x:c>
      <x:c r="L34" s="53" t="n">
        <x:f>IF(OR(N34="У межах",N34="Потрібна увага"),K34-J34,"")</x:f>
        <x:v>0.020000000000000018</x:v>
      </x:c>
      <x:c r="M34" s="53" t="n">
        <x:f>IF(OR(N34="У межах",N34="Потрібна увага"),IF(J34=0,"",K34/J34-1),"")</x:f>
        <x:v>0.02083333333333326</x:v>
      </x:c>
      <x:c r="N34" s="41" t="str">
        <x:f>IF(OR(LEN(A34)=0,LEN(D34)=0,LEN(E34)=0),"Перевірте назву або період",IF(COUNTIFS($A$6:$A$109,A34,$D$6:$D$109,D34,$E$6:$E$109,E34)&gt;1,"Дубль показника",IF(LEN(J34)=0,"Заповніть план",IF(NOT(ISNUMBER(J34)),"Перевірте план",IF(LEN(K34)=0,"Заповніть факт",IF(NOT(ISNUMBER(K34)),"Перевірте факт",IF(H34="Більше краще",IF(K34&gt;=J34,"У межах","Потрібна увага"),IF(H34="Менше краще",IF(K34&lt;=J34,"У межах","Потрібна увага"),"Налаштуйте напрям"))))))))</x:f>
        <x:v>У межах</x:v>
      </x:c>
      <x:c r="O34" s="47" t="str"/>
      <x:c r="P34" s="47" t="str"/>
      <x:c r="Q34" s="47" t="str"/>
      <x:c r="R34" s="59"/>
      <x:c r="S34" s="40" t="str"/>
    </x:row>
    <x:row r="35" ht="34" customHeight="1">
      <x:c r="A35" s="40" t="str">
        <x:v>Тиждень 4</x:v>
      </x:c>
      <x:c r="B35" s="59" t="n">
        <x:v>46321</x:v>
      </x:c>
      <x:c r="C35" s="59" t="n">
        <x:v>46327</x:v>
      </x:c>
      <x:c r="D35" s="40" t="str">
        <x:v>Операції</x:v>
      </x:c>
      <x:c r="E35" s="47" t="str">
        <x:v>Повернення або виправлення</x:v>
      </x:c>
      <x:c r="F35" s="40" t="str">
        <x:v>шт</x:v>
      </x:c>
      <x:c r="G35" s="47" t="str">
        <x:v>Облік звернень і повернень</x:v>
      </x:c>
      <x:c r="H35" s="40" t="str">
        <x:v>Менше краще</x:v>
      </x:c>
      <x:c r="I35" s="40" t="str">
        <x:v>Операційний керівник</x:v>
      </x:c>
      <x:c r="J35" s="56" t="n">
        <x:v>3</x:v>
      </x:c>
      <x:c r="K35" s="56" t="n">
        <x:v>3</x:v>
      </x:c>
      <x:c r="L35" s="51" t="n">
        <x:f>IF(OR(N35="У межах",N35="Потрібна увага"),K35-J35,"")</x:f>
        <x:v>0</x:v>
      </x:c>
      <x:c r="M35" s="53" t="n">
        <x:f>IF(OR(N35="У межах",N35="Потрібна увага"),IF(J35=0,"",K35/J35-1),"")</x:f>
        <x:v>0</x:v>
      </x:c>
      <x:c r="N35" s="41" t="str">
        <x:f>IF(OR(LEN(A35)=0,LEN(D35)=0,LEN(E35)=0),"Перевірте назву або період",IF(COUNTIFS($A$6:$A$109,A35,$D$6:$D$109,D35,$E$6:$E$109,E35)&gt;1,"Дубль показника",IF(LEN(J35)=0,"Заповніть план",IF(NOT(ISNUMBER(J35)),"Перевірте план",IF(LEN(K35)=0,"Заповніть факт",IF(NOT(ISNUMBER(K35)),"Перевірте факт",IF(H35="Більше краще",IF(K35&gt;=J35,"У межах","Потрібна увага"),IF(H35="Менше краще",IF(K35&lt;=J35,"У межах","Потрібна увага"),"Налаштуйте напрям"))))))))</x:f>
        <x:v>У межах</x:v>
      </x:c>
      <x:c r="O35" s="47" t="str"/>
      <x:c r="P35" s="47" t="str"/>
      <x:c r="Q35" s="47" t="str"/>
      <x:c r="R35" s="59"/>
      <x:c r="S35" s="40" t="str"/>
    </x:row>
    <x:row r="36" ht="34" customHeight="1">
      <x:c r="A36" s="40" t="str">
        <x:v>Тиждень 4</x:v>
      </x:c>
      <x:c r="B36" s="59" t="n">
        <x:v>46321</x:v>
      </x:c>
      <x:c r="C36" s="59" t="n">
        <x:v>46327</x:v>
      </x:c>
      <x:c r="D36" s="40" t="str">
        <x:v>Фінанси</x:v>
      </x:c>
      <x:c r="E36" s="47" t="str">
        <x:v>Залишок коштів</x:v>
      </x:c>
      <x:c r="F36" s="40" t="str">
        <x:v>грн</x:v>
      </x:c>
      <x:c r="G36" s="47" t="str">
        <x:v>Платіжний календар</x:v>
      </x:c>
      <x:c r="H36" s="40" t="str">
        <x:v>Більше краще</x:v>
      </x:c>
      <x:c r="I36" s="40" t="str">
        <x:v>Власник</x:v>
      </x:c>
      <x:c r="J36" s="56" t="n">
        <x:v>186000</x:v>
      </x:c>
      <x:c r="K36" s="56" t="n">
        <x:v>181000</x:v>
      </x:c>
      <x:c r="L36" s="51" t="n">
        <x:f>IF(OR(N36="У межах",N36="Потрібна увага"),K36-J36,"")</x:f>
        <x:v>-5000</x:v>
      </x:c>
      <x:c r="M36" s="53" t="n">
        <x:f>IF(OR(N36="У межах",N36="Потрібна увага"),IF(J36=0,"",K36/J36-1),"")</x:f>
        <x:v>-0.026881720430107503</x:v>
      </x:c>
      <x:c r="N36" s="41" t="str">
        <x:f>IF(OR(LEN(A36)=0,LEN(D36)=0,LEN(E36)=0),"Перевірте назву або період",IF(COUNTIFS($A$6:$A$109,A36,$D$6:$D$109,D36,$E$6:$E$109,E36)&gt;1,"Дубль показника",IF(LEN(J36)=0,"Заповніть план",IF(NOT(ISNUMBER(J36)),"Перевірте план",IF(LEN(K36)=0,"Заповніть факт",IF(NOT(ISNUMBER(K36)),"Перевірте факт",IF(H36="Більше краще",IF(K36&gt;=J36,"У межах","Потрібна увага"),IF(H36="Менше краще",IF(K36&lt;=J36,"У межах","Потрібна увага"),"Налаштуйте напрям"))))))))</x:f>
        <x:v>Потрібна увага</x:v>
      </x:c>
      <x:c r="O36" s="47" t="str">
        <x:v>Великий платіж припав на кінець періоду</x:v>
      </x:c>
      <x:c r="P36" s="47" t="str">
        <x:v>Підтвердити наступні платежі та дати надходжень</x:v>
      </x:c>
      <x:c r="Q36" s="47" t="str">
        <x:v>Власник</x:v>
      </x:c>
      <x:c r="R36" s="59" t="n">
        <x:v>46333</x:v>
      </x:c>
      <x:c r="S36" s="40" t="str">
        <x:v>Не розпочато</x:v>
      </x:c>
    </x:row>
    <x:row r="37" ht="34" customHeight="1">
      <x:c r="A37" s="40" t="str">
        <x:v>Тиждень 4</x:v>
      </x:c>
      <x:c r="B37" s="59" t="n">
        <x:v>46321</x:v>
      </x:c>
      <x:c r="C37" s="59" t="n">
        <x:v>46327</x:v>
      </x:c>
      <x:c r="D37" s="40" t="str">
        <x:v>Команда</x:v>
      </x:c>
      <x:c r="E37" s="47" t="str">
        <x:v>Виконання ключових задач</x:v>
      </x:c>
      <x:c r="F37" s="40" t="str">
        <x:v>%</x:v>
      </x:c>
      <x:c r="G37" s="47" t="str">
        <x:v>План команди</x:v>
      </x:c>
      <x:c r="H37" s="40" t="str">
        <x:v>Більше краще</x:v>
      </x:c>
      <x:c r="I37" s="40" t="str">
        <x:v>Керівник команди</x:v>
      </x:c>
      <x:c r="J37" s="57" t="n">
        <x:v>0.92</x:v>
      </x:c>
      <x:c r="K37" s="57" t="n">
        <x:v>0.9</x:v>
      </x:c>
      <x:c r="L37" s="53" t="n">
        <x:f>IF(OR(N37="У межах",N37="Потрібна увага"),K37-J37,"")</x:f>
        <x:v>-0.020000000000000018</x:v>
      </x:c>
      <x:c r="M37" s="53" t="n">
        <x:f>IF(OR(N37="У межах",N37="Потрібна увага"),IF(J37=0,"",K37/J37-1),"")</x:f>
        <x:v>-0.021739130434782594</x:v>
      </x:c>
      <x:c r="N37" s="41" t="str">
        <x:f>IF(OR(LEN(A37)=0,LEN(D37)=0,LEN(E37)=0),"Перевірте назву або період",IF(COUNTIFS($A$6:$A$109,A37,$D$6:$D$109,D37,$E$6:$E$109,E37)&gt;1,"Дубль показника",IF(LEN(J37)=0,"Заповніть план",IF(NOT(ISNUMBER(J37)),"Перевірте план",IF(LEN(K37)=0,"Заповніть факт",IF(NOT(ISNUMBER(K37)),"Перевірте факт",IF(H37="Більше краще",IF(K37&gt;=J37,"У межах","Потрібна увага"),IF(H37="Менше краще",IF(K37&lt;=J37,"У межах","Потрібна увага"),"Налаштуйте напрям"))))))))</x:f>
        <x:v>Потрібна увага</x:v>
      </x:c>
      <x:c r="O37" s="47" t="str">
        <x:v>Перенесено дві внутрішні задачі</x:v>
      </x:c>
      <x:c r="P37" s="47" t="str">
        <x:v>Погодити пріоритети з командою на початку тижня</x:v>
      </x:c>
      <x:c r="Q37" s="47" t="str">
        <x:v>Керівник команди</x:v>
      </x:c>
      <x:c r="R37" s="59" t="n">
        <x:v>46334</x:v>
      </x:c>
      <x:c r="S37" s="40" t="str">
        <x:v>Не розпочато</x:v>
      </x:c>
    </x:row>
    <x:row r="38" ht="34" customHeight="1">
      <x:c r="A38" s="40" t="str">
        <x:v>Тиждень 5</x:v>
      </x:c>
      <x:c r="B38" s="59"/>
      <x:c r="C38" s="59"/>
      <x:c r="D38" s="40" t="str">
        <x:v>Продажі</x:v>
      </x:c>
      <x:c r="E38" s="47" t="str">
        <x:v>Дохід</x:v>
      </x:c>
      <x:c r="F38" s="40" t="str">
        <x:v>грн</x:v>
      </x:c>
      <x:c r="G38" s="47" t="str">
        <x:v>Облік оплат</x:v>
      </x:c>
      <x:c r="H38" s="40" t="str">
        <x:v>Більше краще</x:v>
      </x:c>
      <x:c r="I38" s="40" t="str">
        <x:v>Власник</x:v>
      </x:c>
      <x:c r="J38" s="56"/>
      <x:c r="K38" s="56"/>
      <x:c r="L38" s="51" t="str">
        <x:f>IF(OR(N38="У межах",N38="Потрібна увага"),K38-J38,"")</x:f>
      </x:c>
      <x:c r="M38" s="53" t="str">
        <x:f>IF(OR(N38="У межах",N38="Потрібна увага"),IF(J38=0,"",K38/J38-1),"")</x:f>
      </x:c>
      <x:c r="N38" s="41" t="str">
        <x:f>IF(OR(LEN(A38)=0,LEN(D38)=0,LEN(E38)=0),"Перевірте назву або період",IF(COUNTIFS($A$6:$A$109,A38,$D$6:$D$109,D38,$E$6:$E$109,E38)&gt;1,"Дубль показника",IF(LEN(J38)=0,"Заповніть план",IF(NOT(ISNUMBER(J38)),"Перевірте план",IF(LEN(K38)=0,"Заповніть факт",IF(NOT(ISNUMBER(K38)),"Перевірте факт",IF(H38="Більше краще",IF(K38&gt;=J38,"У межах","Потрібна увага"),IF(H38="Менше краще",IF(K38&lt;=J38,"У межах","Потрібна увага"),"Налаштуйте напрям"))))))))</x:f>
        <x:v>Заповніть план</x:v>
      </x:c>
      <x:c r="O38" s="47"/>
      <x:c r="P38" s="47"/>
      <x:c r="Q38" s="47"/>
      <x:c r="R38" s="59"/>
      <x:c r="S38" s="40"/>
    </x:row>
    <x:row r="39" ht="34" customHeight="1">
      <x:c r="A39" s="40" t="str">
        <x:v>Тиждень 5</x:v>
      </x:c>
      <x:c r="B39" s="59"/>
      <x:c r="C39" s="59"/>
      <x:c r="D39" s="40" t="str">
        <x:v>Продажі</x:v>
      </x:c>
      <x:c r="E39" s="47" t="str">
        <x:v>Оплачені замовлення</x:v>
      </x:c>
      <x:c r="F39" s="40" t="str">
        <x:v>шт</x:v>
      </x:c>
      <x:c r="G39" s="47" t="str">
        <x:v>CRM або журнал продажів</x:v>
      </x:c>
      <x:c r="H39" s="40" t="str">
        <x:v>Більше краще</x:v>
      </x:c>
      <x:c r="I39" s="40" t="str">
        <x:v>Керівник продажів</x:v>
      </x:c>
      <x:c r="J39" s="56"/>
      <x:c r="K39" s="56"/>
      <x:c r="L39" s="51" t="str">
        <x:f>IF(OR(N39="У межах",N39="Потрібна увага"),K39-J39,"")</x:f>
      </x:c>
      <x:c r="M39" s="53" t="str">
        <x:f>IF(OR(N39="У межах",N39="Потрібна увага"),IF(J39=0,"",K39/J39-1),"")</x:f>
      </x:c>
      <x:c r="N39" s="41" t="str">
        <x:f>IF(OR(LEN(A39)=0,LEN(D39)=0,LEN(E39)=0),"Перевірте назву або період",IF(COUNTIFS($A$6:$A$109,A39,$D$6:$D$109,D39,$E$6:$E$109,E39)&gt;1,"Дубль показника",IF(LEN(J39)=0,"Заповніть план",IF(NOT(ISNUMBER(J39)),"Перевірте план",IF(LEN(K39)=0,"Заповніть факт",IF(NOT(ISNUMBER(K39)),"Перевірте факт",IF(H39="Більше краще",IF(K39&gt;=J39,"У межах","Потрібна увага"),IF(H39="Менше краще",IF(K39&lt;=J39,"У межах","Потрібна увага"),"Налаштуйте напрям"))))))))</x:f>
        <x:v>Заповніть план</x:v>
      </x:c>
      <x:c r="O39" s="47"/>
      <x:c r="P39" s="47"/>
      <x:c r="Q39" s="47"/>
      <x:c r="R39" s="59"/>
      <x:c r="S39" s="40"/>
    </x:row>
    <x:row r="40" ht="34" customHeight="1">
      <x:c r="A40" s="40" t="str">
        <x:v>Тиждень 5</x:v>
      </x:c>
      <x:c r="B40" s="59"/>
      <x:c r="C40" s="59"/>
      <x:c r="D40" s="40" t="str">
        <x:v>Продажі</x:v>
      </x:c>
      <x:c r="E40" s="47" t="str">
        <x:v>Конверсія звернення в оплату</x:v>
      </x:c>
      <x:c r="F40" s="40" t="str">
        <x:v>%</x:v>
      </x:c>
      <x:c r="G40" s="47" t="str">
        <x:v>CRM або журнал звернень</x:v>
      </x:c>
      <x:c r="H40" s="40" t="str">
        <x:v>Більше краще</x:v>
      </x:c>
      <x:c r="I40" s="40" t="str">
        <x:v>Керівник продажів</x:v>
      </x:c>
      <x:c r="J40" s="57"/>
      <x:c r="K40" s="57"/>
      <x:c r="L40" s="53" t="str">
        <x:f>IF(OR(N40="У межах",N40="Потрібна увага"),K40-J40,"")</x:f>
      </x:c>
      <x:c r="M40" s="53" t="str">
        <x:f>IF(OR(N40="У межах",N40="Потрібна увага"),IF(J40=0,"",K40/J40-1),"")</x:f>
      </x:c>
      <x:c r="N40" s="41" t="str">
        <x:f>IF(OR(LEN(A40)=0,LEN(D40)=0,LEN(E40)=0),"Перевірте назву або період",IF(COUNTIFS($A$6:$A$109,A40,$D$6:$D$109,D40,$E$6:$E$109,E40)&gt;1,"Дубль показника",IF(LEN(J40)=0,"Заповніть план",IF(NOT(ISNUMBER(J40)),"Перевірте план",IF(LEN(K40)=0,"Заповніть факт",IF(NOT(ISNUMBER(K40)),"Перевірте факт",IF(H40="Більше краще",IF(K40&gt;=J40,"У межах","Потрібна увага"),IF(H40="Менше краще",IF(K40&lt;=J40,"У межах","Потрібна увага"),"Налаштуйте напрям"))))))))</x:f>
        <x:v>Заповніть план</x:v>
      </x:c>
      <x:c r="O40" s="47"/>
      <x:c r="P40" s="47"/>
      <x:c r="Q40" s="47"/>
      <x:c r="R40" s="59"/>
      <x:c r="S40" s="40"/>
    </x:row>
    <x:row r="41" ht="34" customHeight="1">
      <x:c r="A41" s="40" t="str">
        <x:v>Тиждень 5</x:v>
      </x:c>
      <x:c r="B41" s="59"/>
      <x:c r="C41" s="59"/>
      <x:c r="D41" s="40" t="str">
        <x:v>Маркетинг</x:v>
      </x:c>
      <x:c r="E41" s="47" t="str">
        <x:v>Вартість залучення клієнта</x:v>
      </x:c>
      <x:c r="F41" s="40" t="str">
        <x:v>грн/клієнт</x:v>
      </x:c>
      <x:c r="G41" s="47" t="str">
        <x:v>Витрати реклами й облік клієнтів</x:v>
      </x:c>
      <x:c r="H41" s="40" t="str">
        <x:v>Менше краще</x:v>
      </x:c>
      <x:c r="I41" s="40" t="str">
        <x:v>Маркетолог</x:v>
      </x:c>
      <x:c r="J41" s="56"/>
      <x:c r="K41" s="56"/>
      <x:c r="L41" s="51" t="str">
        <x:f>IF(OR(N41="У межах",N41="Потрібна увага"),K41-J41,"")</x:f>
      </x:c>
      <x:c r="M41" s="53" t="str">
        <x:f>IF(OR(N41="У межах",N41="Потрібна увага"),IF(J41=0,"",K41/J41-1),"")</x:f>
      </x:c>
      <x:c r="N41" s="41" t="str">
        <x:f>IF(OR(LEN(A41)=0,LEN(D41)=0,LEN(E41)=0),"Перевірте назву або період",IF(COUNTIFS($A$6:$A$109,A41,$D$6:$D$109,D41,$E$6:$E$109,E41)&gt;1,"Дубль показника",IF(LEN(J41)=0,"Заповніть план",IF(NOT(ISNUMBER(J41)),"Перевірте план",IF(LEN(K41)=0,"Заповніть факт",IF(NOT(ISNUMBER(K41)),"Перевірте факт",IF(H41="Більше краще",IF(K41&gt;=J41,"У межах","Потрібна увага"),IF(H41="Менше краще",IF(K41&lt;=J41,"У межах","Потрібна увага"),"Налаштуйте напрям"))))))))</x:f>
        <x:v>Заповніть план</x:v>
      </x:c>
      <x:c r="O41" s="47"/>
      <x:c r="P41" s="47"/>
      <x:c r="Q41" s="47"/>
      <x:c r="R41" s="59"/>
      <x:c r="S41" s="40"/>
    </x:row>
    <x:row r="42" ht="34" customHeight="1">
      <x:c r="A42" s="40" t="str">
        <x:v>Тиждень 5</x:v>
      </x:c>
      <x:c r="B42" s="59"/>
      <x:c r="C42" s="59"/>
      <x:c r="D42" s="40" t="str">
        <x:v>Операції</x:v>
      </x:c>
      <x:c r="E42" s="47" t="str">
        <x:v>Виконання замовлень вчасно</x:v>
      </x:c>
      <x:c r="F42" s="40" t="str">
        <x:v>%</x:v>
      </x:c>
      <x:c r="G42" s="47" t="str">
        <x:v>Журнал замовлень</x:v>
      </x:c>
      <x:c r="H42" s="40" t="str">
        <x:v>Більше краще</x:v>
      </x:c>
      <x:c r="I42" s="40" t="str">
        <x:v>Операційний керівник</x:v>
      </x:c>
      <x:c r="J42" s="57"/>
      <x:c r="K42" s="57"/>
      <x:c r="L42" s="53" t="str">
        <x:f>IF(OR(N42="У межах",N42="Потрібна увага"),K42-J42,"")</x:f>
      </x:c>
      <x:c r="M42" s="53" t="str">
        <x:f>IF(OR(N42="У межах",N42="Потрібна увага"),IF(J42=0,"",K42/J42-1),"")</x:f>
      </x:c>
      <x:c r="N42" s="41" t="str">
        <x:f>IF(OR(LEN(A42)=0,LEN(D42)=0,LEN(E42)=0),"Перевірте назву або період",IF(COUNTIFS($A$6:$A$109,A42,$D$6:$D$109,D42,$E$6:$E$109,E42)&gt;1,"Дубль показника",IF(LEN(J42)=0,"Заповніть план",IF(NOT(ISNUMBER(J42)),"Перевірте план",IF(LEN(K42)=0,"Заповніть факт",IF(NOT(ISNUMBER(K42)),"Перевірте факт",IF(H42="Більше краще",IF(K42&gt;=J42,"У межах","Потрібна увага"),IF(H42="Менше краще",IF(K42&lt;=J42,"У межах","Потрібна увага"),"Налаштуйте напрям"))))))))</x:f>
        <x:v>Заповніть план</x:v>
      </x:c>
      <x:c r="O42" s="47"/>
      <x:c r="P42" s="47"/>
      <x:c r="Q42" s="47"/>
      <x:c r="R42" s="59"/>
      <x:c r="S42" s="40"/>
    </x:row>
    <x:row r="43" ht="34" customHeight="1">
      <x:c r="A43" s="40" t="str">
        <x:v>Тиждень 5</x:v>
      </x:c>
      <x:c r="B43" s="59"/>
      <x:c r="C43" s="59"/>
      <x:c r="D43" s="40" t="str">
        <x:v>Операції</x:v>
      </x:c>
      <x:c r="E43" s="47" t="str">
        <x:v>Повернення або виправлення</x:v>
      </x:c>
      <x:c r="F43" s="40" t="str">
        <x:v>шт</x:v>
      </x:c>
      <x:c r="G43" s="47" t="str">
        <x:v>Облік звернень і повернень</x:v>
      </x:c>
      <x:c r="H43" s="40" t="str">
        <x:v>Менше краще</x:v>
      </x:c>
      <x:c r="I43" s="40" t="str">
        <x:v>Операційний керівник</x:v>
      </x:c>
      <x:c r="J43" s="56"/>
      <x:c r="K43" s="56"/>
      <x:c r="L43" s="51" t="str">
        <x:f>IF(OR(N43="У межах",N43="Потрібна увага"),K43-J43,"")</x:f>
      </x:c>
      <x:c r="M43" s="53" t="str">
        <x:f>IF(OR(N43="У межах",N43="Потрібна увага"),IF(J43=0,"",K43/J43-1),"")</x:f>
      </x:c>
      <x:c r="N43" s="41" t="str">
        <x:f>IF(OR(LEN(A43)=0,LEN(D43)=0,LEN(E43)=0),"Перевірте назву або період",IF(COUNTIFS($A$6:$A$109,A43,$D$6:$D$109,D43,$E$6:$E$109,E43)&gt;1,"Дубль показника",IF(LEN(J43)=0,"Заповніть план",IF(NOT(ISNUMBER(J43)),"Перевірте план",IF(LEN(K43)=0,"Заповніть факт",IF(NOT(ISNUMBER(K43)),"Перевірте факт",IF(H43="Більше краще",IF(K43&gt;=J43,"У межах","Потрібна увага"),IF(H43="Менше краще",IF(K43&lt;=J43,"У межах","Потрібна увага"),"Налаштуйте напрям"))))))))</x:f>
        <x:v>Заповніть план</x:v>
      </x:c>
      <x:c r="O43" s="47"/>
      <x:c r="P43" s="47"/>
      <x:c r="Q43" s="47"/>
      <x:c r="R43" s="59"/>
      <x:c r="S43" s="40"/>
    </x:row>
    <x:row r="44" ht="34" customHeight="1">
      <x:c r="A44" s="40" t="str">
        <x:v>Тиждень 5</x:v>
      </x:c>
      <x:c r="B44" s="59"/>
      <x:c r="C44" s="59"/>
      <x:c r="D44" s="40" t="str">
        <x:v>Фінанси</x:v>
      </x:c>
      <x:c r="E44" s="47" t="str">
        <x:v>Залишок коштів</x:v>
      </x:c>
      <x:c r="F44" s="40" t="str">
        <x:v>грн</x:v>
      </x:c>
      <x:c r="G44" s="47" t="str">
        <x:v>Платіжний календар</x:v>
      </x:c>
      <x:c r="H44" s="40" t="str">
        <x:v>Більше краще</x:v>
      </x:c>
      <x:c r="I44" s="40" t="str">
        <x:v>Власник</x:v>
      </x:c>
      <x:c r="J44" s="56"/>
      <x:c r="K44" s="56"/>
      <x:c r="L44" s="51" t="str">
        <x:f>IF(OR(N44="У межах",N44="Потрібна увага"),K44-J44,"")</x:f>
      </x:c>
      <x:c r="M44" s="53" t="str">
        <x:f>IF(OR(N44="У межах",N44="Потрібна увага"),IF(J44=0,"",K44/J44-1),"")</x:f>
      </x:c>
      <x:c r="N44" s="41" t="str">
        <x:f>IF(OR(LEN(A44)=0,LEN(D44)=0,LEN(E44)=0),"Перевірте назву або період",IF(COUNTIFS($A$6:$A$109,A44,$D$6:$D$109,D44,$E$6:$E$109,E44)&gt;1,"Дубль показника",IF(LEN(J44)=0,"Заповніть план",IF(NOT(ISNUMBER(J44)),"Перевірте план",IF(LEN(K44)=0,"Заповніть факт",IF(NOT(ISNUMBER(K44)),"Перевірте факт",IF(H44="Більше краще",IF(K44&gt;=J44,"У межах","Потрібна увага"),IF(H44="Менше краще",IF(K44&lt;=J44,"У межах","Потрібна увага"),"Налаштуйте напрям"))))))))</x:f>
        <x:v>Заповніть план</x:v>
      </x:c>
      <x:c r="O44" s="47"/>
      <x:c r="P44" s="47"/>
      <x:c r="Q44" s="47"/>
      <x:c r="R44" s="59"/>
      <x:c r="S44" s="40"/>
    </x:row>
    <x:row r="45" ht="34" customHeight="1">
      <x:c r="A45" s="40" t="str">
        <x:v>Тиждень 5</x:v>
      </x:c>
      <x:c r="B45" s="59"/>
      <x:c r="C45" s="59"/>
      <x:c r="D45" s="40" t="str">
        <x:v>Команда</x:v>
      </x:c>
      <x:c r="E45" s="47" t="str">
        <x:v>Виконання ключових задач</x:v>
      </x:c>
      <x:c r="F45" s="40" t="str">
        <x:v>%</x:v>
      </x:c>
      <x:c r="G45" s="47" t="str">
        <x:v>План команди</x:v>
      </x:c>
      <x:c r="H45" s="40" t="str">
        <x:v>Більше краще</x:v>
      </x:c>
      <x:c r="I45" s="40" t="str">
        <x:v>Керівник команди</x:v>
      </x:c>
      <x:c r="J45" s="57"/>
      <x:c r="K45" s="57"/>
      <x:c r="L45" s="53" t="str">
        <x:f>IF(OR(N45="У межах",N45="Потрібна увага"),K45-J45,"")</x:f>
      </x:c>
      <x:c r="M45" s="53" t="str">
        <x:f>IF(OR(N45="У межах",N45="Потрібна увага"),IF(J45=0,"",K45/J45-1),"")</x:f>
      </x:c>
      <x:c r="N45" s="41" t="str">
        <x:f>IF(OR(LEN(A45)=0,LEN(D45)=0,LEN(E45)=0),"Перевірте назву або період",IF(COUNTIFS($A$6:$A$109,A45,$D$6:$D$109,D45,$E$6:$E$109,E45)&gt;1,"Дубль показника",IF(LEN(J45)=0,"Заповніть план",IF(NOT(ISNUMBER(J45)),"Перевірте план",IF(LEN(K45)=0,"Заповніть факт",IF(NOT(ISNUMBER(K45)),"Перевірте факт",IF(H45="Більше краще",IF(K45&gt;=J45,"У межах","Потрібна увага"),IF(H45="Менше краще",IF(K45&lt;=J45,"У межах","Потрібна увага"),"Налаштуйте напрям"))))))))</x:f>
        <x:v>Заповніть план</x:v>
      </x:c>
      <x:c r="O45" s="47"/>
      <x:c r="P45" s="47"/>
      <x:c r="Q45" s="47"/>
      <x:c r="R45" s="59"/>
      <x:c r="S45" s="40"/>
    </x:row>
    <x:row r="46" ht="34" customHeight="1">
      <x:c r="A46" s="40" t="str">
        <x:v>Тиждень 6</x:v>
      </x:c>
      <x:c r="B46" s="59"/>
      <x:c r="C46" s="59"/>
      <x:c r="D46" s="40" t="str">
        <x:v>Продажі</x:v>
      </x:c>
      <x:c r="E46" s="47" t="str">
        <x:v>Дохід</x:v>
      </x:c>
      <x:c r="F46" s="40" t="str">
        <x:v>грн</x:v>
      </x:c>
      <x:c r="G46" s="47" t="str">
        <x:v>Облік оплат</x:v>
      </x:c>
      <x:c r="H46" s="40" t="str">
        <x:v>Більше краще</x:v>
      </x:c>
      <x:c r="I46" s="40" t="str">
        <x:v>Власник</x:v>
      </x:c>
      <x:c r="J46" s="56"/>
      <x:c r="K46" s="56"/>
      <x:c r="L46" s="51" t="str">
        <x:f>IF(OR(N46="У межах",N46="Потрібна увага"),K46-J46,"")</x:f>
      </x:c>
      <x:c r="M46" s="53" t="str">
        <x:f>IF(OR(N46="У межах",N46="Потрібна увага"),IF(J46=0,"",K46/J46-1),"")</x:f>
      </x:c>
      <x:c r="N46" s="41" t="str">
        <x:f>IF(OR(LEN(A46)=0,LEN(D46)=0,LEN(E46)=0),"Перевірте назву або період",IF(COUNTIFS($A$6:$A$109,A46,$D$6:$D$109,D46,$E$6:$E$109,E46)&gt;1,"Дубль показника",IF(LEN(J46)=0,"Заповніть план",IF(NOT(ISNUMBER(J46)),"Перевірте план",IF(LEN(K46)=0,"Заповніть факт",IF(NOT(ISNUMBER(K46)),"Перевірте факт",IF(H46="Більше краще",IF(K46&gt;=J46,"У межах","Потрібна увага"),IF(H46="Менше краще",IF(K46&lt;=J46,"У межах","Потрібна увага"),"Налаштуйте напрям"))))))))</x:f>
        <x:v>Заповніть план</x:v>
      </x:c>
      <x:c r="O46" s="47"/>
      <x:c r="P46" s="47"/>
      <x:c r="Q46" s="47"/>
      <x:c r="R46" s="59"/>
      <x:c r="S46" s="40"/>
    </x:row>
    <x:row r="47" ht="34" customHeight="1">
      <x:c r="A47" s="40" t="str">
        <x:v>Тиждень 6</x:v>
      </x:c>
      <x:c r="B47" s="59"/>
      <x:c r="C47" s="59"/>
      <x:c r="D47" s="40" t="str">
        <x:v>Продажі</x:v>
      </x:c>
      <x:c r="E47" s="47" t="str">
        <x:v>Оплачені замовлення</x:v>
      </x:c>
      <x:c r="F47" s="40" t="str">
        <x:v>шт</x:v>
      </x:c>
      <x:c r="G47" s="47" t="str">
        <x:v>CRM або журнал продажів</x:v>
      </x:c>
      <x:c r="H47" s="40" t="str">
        <x:v>Більше краще</x:v>
      </x:c>
      <x:c r="I47" s="40" t="str">
        <x:v>Керівник продажів</x:v>
      </x:c>
      <x:c r="J47" s="56"/>
      <x:c r="K47" s="56"/>
      <x:c r="L47" s="51" t="str">
        <x:f>IF(OR(N47="У межах",N47="Потрібна увага"),K47-J47,"")</x:f>
      </x:c>
      <x:c r="M47" s="53" t="str">
        <x:f>IF(OR(N47="У межах",N47="Потрібна увага"),IF(J47=0,"",K47/J47-1),"")</x:f>
      </x:c>
      <x:c r="N47" s="41" t="str">
        <x:f>IF(OR(LEN(A47)=0,LEN(D47)=0,LEN(E47)=0),"Перевірте назву або період",IF(COUNTIFS($A$6:$A$109,A47,$D$6:$D$109,D47,$E$6:$E$109,E47)&gt;1,"Дубль показника",IF(LEN(J47)=0,"Заповніть план",IF(NOT(ISNUMBER(J47)),"Перевірте план",IF(LEN(K47)=0,"Заповніть факт",IF(NOT(ISNUMBER(K47)),"Перевірте факт",IF(H47="Більше краще",IF(K47&gt;=J47,"У межах","Потрібна увага"),IF(H47="Менше краще",IF(K47&lt;=J47,"У межах","Потрібна увага"),"Налаштуйте напрям"))))))))</x:f>
        <x:v>Заповніть план</x:v>
      </x:c>
      <x:c r="O47" s="47"/>
      <x:c r="P47" s="47"/>
      <x:c r="Q47" s="47"/>
      <x:c r="R47" s="59"/>
      <x:c r="S47" s="40"/>
    </x:row>
    <x:row r="48" ht="34" customHeight="1">
      <x:c r="A48" s="40" t="str">
        <x:v>Тиждень 6</x:v>
      </x:c>
      <x:c r="B48" s="59"/>
      <x:c r="C48" s="59"/>
      <x:c r="D48" s="40" t="str">
        <x:v>Продажі</x:v>
      </x:c>
      <x:c r="E48" s="47" t="str">
        <x:v>Конверсія звернення в оплату</x:v>
      </x:c>
      <x:c r="F48" s="40" t="str">
        <x:v>%</x:v>
      </x:c>
      <x:c r="G48" s="47" t="str">
        <x:v>CRM або журнал звернень</x:v>
      </x:c>
      <x:c r="H48" s="40" t="str">
        <x:v>Більше краще</x:v>
      </x:c>
      <x:c r="I48" s="40" t="str">
        <x:v>Керівник продажів</x:v>
      </x:c>
      <x:c r="J48" s="57"/>
      <x:c r="K48" s="57"/>
      <x:c r="L48" s="53" t="str">
        <x:f>IF(OR(N48="У межах",N48="Потрібна увага"),K48-J48,"")</x:f>
      </x:c>
      <x:c r="M48" s="53" t="str">
        <x:f>IF(OR(N48="У межах",N48="Потрібна увага"),IF(J48=0,"",K48/J48-1),"")</x:f>
      </x:c>
      <x:c r="N48" s="41" t="str">
        <x:f>IF(OR(LEN(A48)=0,LEN(D48)=0,LEN(E48)=0),"Перевірте назву або період",IF(COUNTIFS($A$6:$A$109,A48,$D$6:$D$109,D48,$E$6:$E$109,E48)&gt;1,"Дубль показника",IF(LEN(J48)=0,"Заповніть план",IF(NOT(ISNUMBER(J48)),"Перевірте план",IF(LEN(K48)=0,"Заповніть факт",IF(NOT(ISNUMBER(K48)),"Перевірте факт",IF(H48="Більше краще",IF(K48&gt;=J48,"У межах","Потрібна увага"),IF(H48="Менше краще",IF(K48&lt;=J48,"У межах","Потрібна увага"),"Налаштуйте напрям"))))))))</x:f>
        <x:v>Заповніть план</x:v>
      </x:c>
      <x:c r="O48" s="47"/>
      <x:c r="P48" s="47"/>
      <x:c r="Q48" s="47"/>
      <x:c r="R48" s="59"/>
      <x:c r="S48" s="40"/>
    </x:row>
    <x:row r="49" ht="34" customHeight="1">
      <x:c r="A49" s="40" t="str">
        <x:v>Тиждень 6</x:v>
      </x:c>
      <x:c r="B49" s="59"/>
      <x:c r="C49" s="59"/>
      <x:c r="D49" s="40" t="str">
        <x:v>Маркетинг</x:v>
      </x:c>
      <x:c r="E49" s="47" t="str">
        <x:v>Вартість залучення клієнта</x:v>
      </x:c>
      <x:c r="F49" s="40" t="str">
        <x:v>грн/клієнт</x:v>
      </x:c>
      <x:c r="G49" s="47" t="str">
        <x:v>Витрати реклами й облік клієнтів</x:v>
      </x:c>
      <x:c r="H49" s="40" t="str">
        <x:v>Менше краще</x:v>
      </x:c>
      <x:c r="I49" s="40" t="str">
        <x:v>Маркетолог</x:v>
      </x:c>
      <x:c r="J49" s="56"/>
      <x:c r="K49" s="56"/>
      <x:c r="L49" s="51" t="str">
        <x:f>IF(OR(N49="У межах",N49="Потрібна увага"),K49-J49,"")</x:f>
      </x:c>
      <x:c r="M49" s="53" t="str">
        <x:f>IF(OR(N49="У межах",N49="Потрібна увага"),IF(J49=0,"",K49/J49-1),"")</x:f>
      </x:c>
      <x:c r="N49" s="41" t="str">
        <x:f>IF(OR(LEN(A49)=0,LEN(D49)=0,LEN(E49)=0),"Перевірте назву або період",IF(COUNTIFS($A$6:$A$109,A49,$D$6:$D$109,D49,$E$6:$E$109,E49)&gt;1,"Дубль показника",IF(LEN(J49)=0,"Заповніть план",IF(NOT(ISNUMBER(J49)),"Перевірте план",IF(LEN(K49)=0,"Заповніть факт",IF(NOT(ISNUMBER(K49)),"Перевірте факт",IF(H49="Більше краще",IF(K49&gt;=J49,"У межах","Потрібна увага"),IF(H49="Менше краще",IF(K49&lt;=J49,"У межах","Потрібна увага"),"Налаштуйте напрям"))))))))</x:f>
        <x:v>Заповніть план</x:v>
      </x:c>
      <x:c r="O49" s="47"/>
      <x:c r="P49" s="47"/>
      <x:c r="Q49" s="47"/>
      <x:c r="R49" s="59"/>
      <x:c r="S49" s="40"/>
    </x:row>
    <x:row r="50" ht="34" customHeight="1">
      <x:c r="A50" s="40" t="str">
        <x:v>Тиждень 6</x:v>
      </x:c>
      <x:c r="B50" s="59"/>
      <x:c r="C50" s="59"/>
      <x:c r="D50" s="40" t="str">
        <x:v>Операції</x:v>
      </x:c>
      <x:c r="E50" s="47" t="str">
        <x:v>Виконання замовлень вчасно</x:v>
      </x:c>
      <x:c r="F50" s="40" t="str">
        <x:v>%</x:v>
      </x:c>
      <x:c r="G50" s="47" t="str">
        <x:v>Журнал замовлень</x:v>
      </x:c>
      <x:c r="H50" s="40" t="str">
        <x:v>Більше краще</x:v>
      </x:c>
      <x:c r="I50" s="40" t="str">
        <x:v>Операційний керівник</x:v>
      </x:c>
      <x:c r="J50" s="57"/>
      <x:c r="K50" s="57"/>
      <x:c r="L50" s="53" t="str">
        <x:f>IF(OR(N50="У межах",N50="Потрібна увага"),K50-J50,"")</x:f>
      </x:c>
      <x:c r="M50" s="53" t="str">
        <x:f>IF(OR(N50="У межах",N50="Потрібна увага"),IF(J50=0,"",K50/J50-1),"")</x:f>
      </x:c>
      <x:c r="N50" s="41" t="str">
        <x:f>IF(OR(LEN(A50)=0,LEN(D50)=0,LEN(E50)=0),"Перевірте назву або період",IF(COUNTIFS($A$6:$A$109,A50,$D$6:$D$109,D50,$E$6:$E$109,E50)&gt;1,"Дубль показника",IF(LEN(J50)=0,"Заповніть план",IF(NOT(ISNUMBER(J50)),"Перевірте план",IF(LEN(K50)=0,"Заповніть факт",IF(NOT(ISNUMBER(K50)),"Перевірте факт",IF(H50="Більше краще",IF(K50&gt;=J50,"У межах","Потрібна увага"),IF(H50="Менше краще",IF(K50&lt;=J50,"У межах","Потрібна увага"),"Налаштуйте напрям"))))))))</x:f>
        <x:v>Заповніть план</x:v>
      </x:c>
      <x:c r="O50" s="47"/>
      <x:c r="P50" s="47"/>
      <x:c r="Q50" s="47"/>
      <x:c r="R50" s="59"/>
      <x:c r="S50" s="40"/>
    </x:row>
    <x:row r="51" ht="34" customHeight="1">
      <x:c r="A51" s="40" t="str">
        <x:v>Тиждень 6</x:v>
      </x:c>
      <x:c r="B51" s="59"/>
      <x:c r="C51" s="59"/>
      <x:c r="D51" s="40" t="str">
        <x:v>Операції</x:v>
      </x:c>
      <x:c r="E51" s="47" t="str">
        <x:v>Повернення або виправлення</x:v>
      </x:c>
      <x:c r="F51" s="40" t="str">
        <x:v>шт</x:v>
      </x:c>
      <x:c r="G51" s="47" t="str">
        <x:v>Облік звернень і повернень</x:v>
      </x:c>
      <x:c r="H51" s="40" t="str">
        <x:v>Менше краще</x:v>
      </x:c>
      <x:c r="I51" s="40" t="str">
        <x:v>Операційний керівник</x:v>
      </x:c>
      <x:c r="J51" s="56"/>
      <x:c r="K51" s="56"/>
      <x:c r="L51" s="51" t="str">
        <x:f>IF(OR(N51="У межах",N51="Потрібна увага"),K51-J51,"")</x:f>
      </x:c>
      <x:c r="M51" s="53" t="str">
        <x:f>IF(OR(N51="У межах",N51="Потрібна увага"),IF(J51=0,"",K51/J51-1),"")</x:f>
      </x:c>
      <x:c r="N51" s="41" t="str">
        <x:f>IF(OR(LEN(A51)=0,LEN(D51)=0,LEN(E51)=0),"Перевірте назву або період",IF(COUNTIFS($A$6:$A$109,A51,$D$6:$D$109,D51,$E$6:$E$109,E51)&gt;1,"Дубль показника",IF(LEN(J51)=0,"Заповніть план",IF(NOT(ISNUMBER(J51)),"Перевірте план",IF(LEN(K51)=0,"Заповніть факт",IF(NOT(ISNUMBER(K51)),"Перевірте факт",IF(H51="Більше краще",IF(K51&gt;=J51,"У межах","Потрібна увага"),IF(H51="Менше краще",IF(K51&lt;=J51,"У межах","Потрібна увага"),"Налаштуйте напрям"))))))))</x:f>
        <x:v>Заповніть план</x:v>
      </x:c>
      <x:c r="O51" s="47"/>
      <x:c r="P51" s="47"/>
      <x:c r="Q51" s="47"/>
      <x:c r="R51" s="59"/>
      <x:c r="S51" s="40"/>
    </x:row>
    <x:row r="52" ht="34" customHeight="1">
      <x:c r="A52" s="40" t="str">
        <x:v>Тиждень 6</x:v>
      </x:c>
      <x:c r="B52" s="59"/>
      <x:c r="C52" s="59"/>
      <x:c r="D52" s="40" t="str">
        <x:v>Фінанси</x:v>
      </x:c>
      <x:c r="E52" s="47" t="str">
        <x:v>Залишок коштів</x:v>
      </x:c>
      <x:c r="F52" s="40" t="str">
        <x:v>грн</x:v>
      </x:c>
      <x:c r="G52" s="47" t="str">
        <x:v>Платіжний календар</x:v>
      </x:c>
      <x:c r="H52" s="40" t="str">
        <x:v>Більше краще</x:v>
      </x:c>
      <x:c r="I52" s="40" t="str">
        <x:v>Власник</x:v>
      </x:c>
      <x:c r="J52" s="56"/>
      <x:c r="K52" s="56"/>
      <x:c r="L52" s="51" t="str">
        <x:f>IF(OR(N52="У межах",N52="Потрібна увага"),K52-J52,"")</x:f>
      </x:c>
      <x:c r="M52" s="53" t="str">
        <x:f>IF(OR(N52="У межах",N52="Потрібна увага"),IF(J52=0,"",K52/J52-1),"")</x:f>
      </x:c>
      <x:c r="N52" s="41" t="str">
        <x:f>IF(OR(LEN(A52)=0,LEN(D52)=0,LEN(E52)=0),"Перевірте назву або період",IF(COUNTIFS($A$6:$A$109,A52,$D$6:$D$109,D52,$E$6:$E$109,E52)&gt;1,"Дубль показника",IF(LEN(J52)=0,"Заповніть план",IF(NOT(ISNUMBER(J52)),"Перевірте план",IF(LEN(K52)=0,"Заповніть факт",IF(NOT(ISNUMBER(K52)),"Перевірте факт",IF(H52="Більше краще",IF(K52&gt;=J52,"У межах","Потрібна увага"),IF(H52="Менше краще",IF(K52&lt;=J52,"У межах","Потрібна увага"),"Налаштуйте напрям"))))))))</x:f>
        <x:v>Заповніть план</x:v>
      </x:c>
      <x:c r="O52" s="47"/>
      <x:c r="P52" s="47"/>
      <x:c r="Q52" s="47"/>
      <x:c r="R52" s="59"/>
      <x:c r="S52" s="40"/>
    </x:row>
    <x:row r="53" ht="34" customHeight="1">
      <x:c r="A53" s="40" t="str">
        <x:v>Тиждень 6</x:v>
      </x:c>
      <x:c r="B53" s="59"/>
      <x:c r="C53" s="59"/>
      <x:c r="D53" s="40" t="str">
        <x:v>Команда</x:v>
      </x:c>
      <x:c r="E53" s="47" t="str">
        <x:v>Виконання ключових задач</x:v>
      </x:c>
      <x:c r="F53" s="40" t="str">
        <x:v>%</x:v>
      </x:c>
      <x:c r="G53" s="47" t="str">
        <x:v>План команди</x:v>
      </x:c>
      <x:c r="H53" s="40" t="str">
        <x:v>Більше краще</x:v>
      </x:c>
      <x:c r="I53" s="40" t="str">
        <x:v>Керівник команди</x:v>
      </x:c>
      <x:c r="J53" s="57"/>
      <x:c r="K53" s="57"/>
      <x:c r="L53" s="53" t="str">
        <x:f>IF(OR(N53="У межах",N53="Потрібна увага"),K53-J53,"")</x:f>
      </x:c>
      <x:c r="M53" s="53" t="str">
        <x:f>IF(OR(N53="У межах",N53="Потрібна увага"),IF(J53=0,"",K53/J53-1),"")</x:f>
      </x:c>
      <x:c r="N53" s="41" t="str">
        <x:f>IF(OR(LEN(A53)=0,LEN(D53)=0,LEN(E53)=0),"Перевірте назву або період",IF(COUNTIFS($A$6:$A$109,A53,$D$6:$D$109,D53,$E$6:$E$109,E53)&gt;1,"Дубль показника",IF(LEN(J53)=0,"Заповніть план",IF(NOT(ISNUMBER(J53)),"Перевірте план",IF(LEN(K53)=0,"Заповніть факт",IF(NOT(ISNUMBER(K53)),"Перевірте факт",IF(H53="Більше краще",IF(K53&gt;=J53,"У межах","Потрібна увага"),IF(H53="Менше краще",IF(K53&lt;=J53,"У межах","Потрібна увага"),"Налаштуйте напрям"))))))))</x:f>
        <x:v>Заповніть план</x:v>
      </x:c>
      <x:c r="O53" s="47"/>
      <x:c r="P53" s="47"/>
      <x:c r="Q53" s="47"/>
      <x:c r="R53" s="59"/>
      <x:c r="S53" s="40"/>
    </x:row>
    <x:row r="54" ht="34" customHeight="1">
      <x:c r="A54" s="40" t="str">
        <x:v>Тиждень 7</x:v>
      </x:c>
      <x:c r="B54" s="59"/>
      <x:c r="C54" s="59"/>
      <x:c r="D54" s="40" t="str">
        <x:v>Продажі</x:v>
      </x:c>
      <x:c r="E54" s="47" t="str">
        <x:v>Дохід</x:v>
      </x:c>
      <x:c r="F54" s="40" t="str">
        <x:v>грн</x:v>
      </x:c>
      <x:c r="G54" s="47" t="str">
        <x:v>Облік оплат</x:v>
      </x:c>
      <x:c r="H54" s="40" t="str">
        <x:v>Більше краще</x:v>
      </x:c>
      <x:c r="I54" s="40" t="str">
        <x:v>Власник</x:v>
      </x:c>
      <x:c r="J54" s="56"/>
      <x:c r="K54" s="56"/>
      <x:c r="L54" s="51" t="str">
        <x:f>IF(OR(N54="У межах",N54="Потрібна увага"),K54-J54,"")</x:f>
      </x:c>
      <x:c r="M54" s="53" t="str">
        <x:f>IF(OR(N54="У межах",N54="Потрібна увага"),IF(J54=0,"",K54/J54-1),"")</x:f>
      </x:c>
      <x:c r="N54" s="41" t="str">
        <x:f>IF(OR(LEN(A54)=0,LEN(D54)=0,LEN(E54)=0),"Перевірте назву або період",IF(COUNTIFS($A$6:$A$109,A54,$D$6:$D$109,D54,$E$6:$E$109,E54)&gt;1,"Дубль показника",IF(LEN(J54)=0,"Заповніть план",IF(NOT(ISNUMBER(J54)),"Перевірте план",IF(LEN(K54)=0,"Заповніть факт",IF(NOT(ISNUMBER(K54)),"Перевірте факт",IF(H54="Більше краще",IF(K54&gt;=J54,"У межах","Потрібна увага"),IF(H54="Менше краще",IF(K54&lt;=J54,"У межах","Потрібна увага"),"Налаштуйте напрям"))))))))</x:f>
        <x:v>Заповніть план</x:v>
      </x:c>
      <x:c r="O54" s="47"/>
      <x:c r="P54" s="47"/>
      <x:c r="Q54" s="47"/>
      <x:c r="R54" s="59"/>
      <x:c r="S54" s="40"/>
    </x:row>
    <x:row r="55" ht="34" customHeight="1">
      <x:c r="A55" s="40" t="str">
        <x:v>Тиждень 7</x:v>
      </x:c>
      <x:c r="B55" s="59"/>
      <x:c r="C55" s="59"/>
      <x:c r="D55" s="40" t="str">
        <x:v>Продажі</x:v>
      </x:c>
      <x:c r="E55" s="47" t="str">
        <x:v>Оплачені замовлення</x:v>
      </x:c>
      <x:c r="F55" s="40" t="str">
        <x:v>шт</x:v>
      </x:c>
      <x:c r="G55" s="47" t="str">
        <x:v>CRM або журнал продажів</x:v>
      </x:c>
      <x:c r="H55" s="40" t="str">
        <x:v>Більше краще</x:v>
      </x:c>
      <x:c r="I55" s="40" t="str">
        <x:v>Керівник продажів</x:v>
      </x:c>
      <x:c r="J55" s="56"/>
      <x:c r="K55" s="56"/>
      <x:c r="L55" s="51" t="str">
        <x:f>IF(OR(N55="У межах",N55="Потрібна увага"),K55-J55,"")</x:f>
      </x:c>
      <x:c r="M55" s="53" t="str">
        <x:f>IF(OR(N55="У межах",N55="Потрібна увага"),IF(J55=0,"",K55/J55-1),"")</x:f>
      </x:c>
      <x:c r="N55" s="41" t="str">
        <x:f>IF(OR(LEN(A55)=0,LEN(D55)=0,LEN(E55)=0),"Перевірте назву або період",IF(COUNTIFS($A$6:$A$109,A55,$D$6:$D$109,D55,$E$6:$E$109,E55)&gt;1,"Дубль показника",IF(LEN(J55)=0,"Заповніть план",IF(NOT(ISNUMBER(J55)),"Перевірте план",IF(LEN(K55)=0,"Заповніть факт",IF(NOT(ISNUMBER(K55)),"Перевірте факт",IF(H55="Більше краще",IF(K55&gt;=J55,"У межах","Потрібна увага"),IF(H55="Менше краще",IF(K55&lt;=J55,"У межах","Потрібна увага"),"Налаштуйте напрям"))))))))</x:f>
        <x:v>Заповніть план</x:v>
      </x:c>
      <x:c r="O55" s="47"/>
      <x:c r="P55" s="47"/>
      <x:c r="Q55" s="47"/>
      <x:c r="R55" s="59"/>
      <x:c r="S55" s="40"/>
    </x:row>
    <x:row r="56" ht="34" customHeight="1">
      <x:c r="A56" s="40" t="str">
        <x:v>Тиждень 7</x:v>
      </x:c>
      <x:c r="B56" s="59"/>
      <x:c r="C56" s="59"/>
      <x:c r="D56" s="40" t="str">
        <x:v>Продажі</x:v>
      </x:c>
      <x:c r="E56" s="47" t="str">
        <x:v>Конверсія звернення в оплату</x:v>
      </x:c>
      <x:c r="F56" s="40" t="str">
        <x:v>%</x:v>
      </x:c>
      <x:c r="G56" s="47" t="str">
        <x:v>CRM або журнал звернень</x:v>
      </x:c>
      <x:c r="H56" s="40" t="str">
        <x:v>Більше краще</x:v>
      </x:c>
      <x:c r="I56" s="40" t="str">
        <x:v>Керівник продажів</x:v>
      </x:c>
      <x:c r="J56" s="57"/>
      <x:c r="K56" s="57"/>
      <x:c r="L56" s="53" t="str">
        <x:f>IF(OR(N56="У межах",N56="Потрібна увага"),K56-J56,"")</x:f>
      </x:c>
      <x:c r="M56" s="53" t="str">
        <x:f>IF(OR(N56="У межах",N56="Потрібна увага"),IF(J56=0,"",K56/J56-1),"")</x:f>
      </x:c>
      <x:c r="N56" s="41" t="str">
        <x:f>IF(OR(LEN(A56)=0,LEN(D56)=0,LEN(E56)=0),"Перевірте назву або період",IF(COUNTIFS($A$6:$A$109,A56,$D$6:$D$109,D56,$E$6:$E$109,E56)&gt;1,"Дубль показника",IF(LEN(J56)=0,"Заповніть план",IF(NOT(ISNUMBER(J56)),"Перевірте план",IF(LEN(K56)=0,"Заповніть факт",IF(NOT(ISNUMBER(K56)),"Перевірте факт",IF(H56="Більше краще",IF(K56&gt;=J56,"У межах","Потрібна увага"),IF(H56="Менше краще",IF(K56&lt;=J56,"У межах","Потрібна увага"),"Налаштуйте напрям"))))))))</x:f>
        <x:v>Заповніть план</x:v>
      </x:c>
      <x:c r="O56" s="47"/>
      <x:c r="P56" s="47"/>
      <x:c r="Q56" s="47"/>
      <x:c r="R56" s="59"/>
      <x:c r="S56" s="40"/>
    </x:row>
    <x:row r="57" ht="34" customHeight="1">
      <x:c r="A57" s="40" t="str">
        <x:v>Тиждень 7</x:v>
      </x:c>
      <x:c r="B57" s="59"/>
      <x:c r="C57" s="59"/>
      <x:c r="D57" s="40" t="str">
        <x:v>Маркетинг</x:v>
      </x:c>
      <x:c r="E57" s="47" t="str">
        <x:v>Вартість залучення клієнта</x:v>
      </x:c>
      <x:c r="F57" s="40" t="str">
        <x:v>грн/клієнт</x:v>
      </x:c>
      <x:c r="G57" s="47" t="str">
        <x:v>Витрати реклами й облік клієнтів</x:v>
      </x:c>
      <x:c r="H57" s="40" t="str">
        <x:v>Менше краще</x:v>
      </x:c>
      <x:c r="I57" s="40" t="str">
        <x:v>Маркетолог</x:v>
      </x:c>
      <x:c r="J57" s="56"/>
      <x:c r="K57" s="56"/>
      <x:c r="L57" s="51" t="str">
        <x:f>IF(OR(N57="У межах",N57="Потрібна увага"),K57-J57,"")</x:f>
      </x:c>
      <x:c r="M57" s="53" t="str">
        <x:f>IF(OR(N57="У межах",N57="Потрібна увага"),IF(J57=0,"",K57/J57-1),"")</x:f>
      </x:c>
      <x:c r="N57" s="41" t="str">
        <x:f>IF(OR(LEN(A57)=0,LEN(D57)=0,LEN(E57)=0),"Перевірте назву або період",IF(COUNTIFS($A$6:$A$109,A57,$D$6:$D$109,D57,$E$6:$E$109,E57)&gt;1,"Дубль показника",IF(LEN(J57)=0,"Заповніть план",IF(NOT(ISNUMBER(J57)),"Перевірте план",IF(LEN(K57)=0,"Заповніть факт",IF(NOT(ISNUMBER(K57)),"Перевірте факт",IF(H57="Більше краще",IF(K57&gt;=J57,"У межах","Потрібна увага"),IF(H57="Менше краще",IF(K57&lt;=J57,"У межах","Потрібна увага"),"Налаштуйте напрям"))))))))</x:f>
        <x:v>Заповніть план</x:v>
      </x:c>
      <x:c r="O57" s="47"/>
      <x:c r="P57" s="47"/>
      <x:c r="Q57" s="47"/>
      <x:c r="R57" s="59"/>
      <x:c r="S57" s="40"/>
    </x:row>
    <x:row r="58" ht="34" customHeight="1">
      <x:c r="A58" s="40" t="str">
        <x:v>Тиждень 7</x:v>
      </x:c>
      <x:c r="B58" s="59"/>
      <x:c r="C58" s="59"/>
      <x:c r="D58" s="40" t="str">
        <x:v>Операції</x:v>
      </x:c>
      <x:c r="E58" s="47" t="str">
        <x:v>Виконання замовлень вчасно</x:v>
      </x:c>
      <x:c r="F58" s="40" t="str">
        <x:v>%</x:v>
      </x:c>
      <x:c r="G58" s="47" t="str">
        <x:v>Журнал замовлень</x:v>
      </x:c>
      <x:c r="H58" s="40" t="str">
        <x:v>Більше краще</x:v>
      </x:c>
      <x:c r="I58" s="40" t="str">
        <x:v>Операційний керівник</x:v>
      </x:c>
      <x:c r="J58" s="57"/>
      <x:c r="K58" s="57"/>
      <x:c r="L58" s="53" t="str">
        <x:f>IF(OR(N58="У межах",N58="Потрібна увага"),K58-J58,"")</x:f>
      </x:c>
      <x:c r="M58" s="53" t="str">
        <x:f>IF(OR(N58="У межах",N58="Потрібна увага"),IF(J58=0,"",K58/J58-1),"")</x:f>
      </x:c>
      <x:c r="N58" s="41" t="str">
        <x:f>IF(OR(LEN(A58)=0,LEN(D58)=0,LEN(E58)=0),"Перевірте назву або період",IF(COUNTIFS($A$6:$A$109,A58,$D$6:$D$109,D58,$E$6:$E$109,E58)&gt;1,"Дубль показника",IF(LEN(J58)=0,"Заповніть план",IF(NOT(ISNUMBER(J58)),"Перевірте план",IF(LEN(K58)=0,"Заповніть факт",IF(NOT(ISNUMBER(K58)),"Перевірте факт",IF(H58="Більше краще",IF(K58&gt;=J58,"У межах","Потрібна увага"),IF(H58="Менше краще",IF(K58&lt;=J58,"У межах","Потрібна увага"),"Налаштуйте напрям"))))))))</x:f>
        <x:v>Заповніть план</x:v>
      </x:c>
      <x:c r="O58" s="47"/>
      <x:c r="P58" s="47"/>
      <x:c r="Q58" s="47"/>
      <x:c r="R58" s="59"/>
      <x:c r="S58" s="40"/>
    </x:row>
    <x:row r="59" ht="34" customHeight="1">
      <x:c r="A59" s="40" t="str">
        <x:v>Тиждень 7</x:v>
      </x:c>
      <x:c r="B59" s="59"/>
      <x:c r="C59" s="59"/>
      <x:c r="D59" s="40" t="str">
        <x:v>Операції</x:v>
      </x:c>
      <x:c r="E59" s="47" t="str">
        <x:v>Повернення або виправлення</x:v>
      </x:c>
      <x:c r="F59" s="40" t="str">
        <x:v>шт</x:v>
      </x:c>
      <x:c r="G59" s="47" t="str">
        <x:v>Облік звернень і повернень</x:v>
      </x:c>
      <x:c r="H59" s="40" t="str">
        <x:v>Менше краще</x:v>
      </x:c>
      <x:c r="I59" s="40" t="str">
        <x:v>Операційний керівник</x:v>
      </x:c>
      <x:c r="J59" s="56"/>
      <x:c r="K59" s="56"/>
      <x:c r="L59" s="51" t="str">
        <x:f>IF(OR(N59="У межах",N59="Потрібна увага"),K59-J59,"")</x:f>
      </x:c>
      <x:c r="M59" s="53" t="str">
        <x:f>IF(OR(N59="У межах",N59="Потрібна увага"),IF(J59=0,"",K59/J59-1),"")</x:f>
      </x:c>
      <x:c r="N59" s="41" t="str">
        <x:f>IF(OR(LEN(A59)=0,LEN(D59)=0,LEN(E59)=0),"Перевірте назву або період",IF(COUNTIFS($A$6:$A$109,A59,$D$6:$D$109,D59,$E$6:$E$109,E59)&gt;1,"Дубль показника",IF(LEN(J59)=0,"Заповніть план",IF(NOT(ISNUMBER(J59)),"Перевірте план",IF(LEN(K59)=0,"Заповніть факт",IF(NOT(ISNUMBER(K59)),"Перевірте факт",IF(H59="Більше краще",IF(K59&gt;=J59,"У межах","Потрібна увага"),IF(H59="Менше краще",IF(K59&lt;=J59,"У межах","Потрібна увага"),"Налаштуйте напрям"))))))))</x:f>
        <x:v>Заповніть план</x:v>
      </x:c>
      <x:c r="O59" s="47"/>
      <x:c r="P59" s="47"/>
      <x:c r="Q59" s="47"/>
      <x:c r="R59" s="59"/>
      <x:c r="S59" s="40"/>
    </x:row>
    <x:row r="60" ht="34" customHeight="1">
      <x:c r="A60" s="40" t="str">
        <x:v>Тиждень 7</x:v>
      </x:c>
      <x:c r="B60" s="59"/>
      <x:c r="C60" s="59"/>
      <x:c r="D60" s="40" t="str">
        <x:v>Фінанси</x:v>
      </x:c>
      <x:c r="E60" s="47" t="str">
        <x:v>Залишок коштів</x:v>
      </x:c>
      <x:c r="F60" s="40" t="str">
        <x:v>грн</x:v>
      </x:c>
      <x:c r="G60" s="47" t="str">
        <x:v>Платіжний календар</x:v>
      </x:c>
      <x:c r="H60" s="40" t="str">
        <x:v>Більше краще</x:v>
      </x:c>
      <x:c r="I60" s="40" t="str">
        <x:v>Власник</x:v>
      </x:c>
      <x:c r="J60" s="56"/>
      <x:c r="K60" s="56"/>
      <x:c r="L60" s="51" t="str">
        <x:f>IF(OR(N60="У межах",N60="Потрібна увага"),K60-J60,"")</x:f>
      </x:c>
      <x:c r="M60" s="53" t="str">
        <x:f>IF(OR(N60="У межах",N60="Потрібна увага"),IF(J60=0,"",K60/J60-1),"")</x:f>
      </x:c>
      <x:c r="N60" s="41" t="str">
        <x:f>IF(OR(LEN(A60)=0,LEN(D60)=0,LEN(E60)=0),"Перевірте назву або період",IF(COUNTIFS($A$6:$A$109,A60,$D$6:$D$109,D60,$E$6:$E$109,E60)&gt;1,"Дубль показника",IF(LEN(J60)=0,"Заповніть план",IF(NOT(ISNUMBER(J60)),"Перевірте план",IF(LEN(K60)=0,"Заповніть факт",IF(NOT(ISNUMBER(K60)),"Перевірте факт",IF(H60="Більше краще",IF(K60&gt;=J60,"У межах","Потрібна увага"),IF(H60="Менше краще",IF(K60&lt;=J60,"У межах","Потрібна увага"),"Налаштуйте напрям"))))))))</x:f>
        <x:v>Заповніть план</x:v>
      </x:c>
      <x:c r="O60" s="47"/>
      <x:c r="P60" s="47"/>
      <x:c r="Q60" s="47"/>
      <x:c r="R60" s="59"/>
      <x:c r="S60" s="40"/>
    </x:row>
    <x:row r="61" ht="34" customHeight="1">
      <x:c r="A61" s="40" t="str">
        <x:v>Тиждень 7</x:v>
      </x:c>
      <x:c r="B61" s="59"/>
      <x:c r="C61" s="59"/>
      <x:c r="D61" s="40" t="str">
        <x:v>Команда</x:v>
      </x:c>
      <x:c r="E61" s="47" t="str">
        <x:v>Виконання ключових задач</x:v>
      </x:c>
      <x:c r="F61" s="40" t="str">
        <x:v>%</x:v>
      </x:c>
      <x:c r="G61" s="47" t="str">
        <x:v>План команди</x:v>
      </x:c>
      <x:c r="H61" s="40" t="str">
        <x:v>Більше краще</x:v>
      </x:c>
      <x:c r="I61" s="40" t="str">
        <x:v>Керівник команди</x:v>
      </x:c>
      <x:c r="J61" s="57"/>
      <x:c r="K61" s="57"/>
      <x:c r="L61" s="53" t="str">
        <x:f>IF(OR(N61="У межах",N61="Потрібна увага"),K61-J61,"")</x:f>
      </x:c>
      <x:c r="M61" s="53" t="str">
        <x:f>IF(OR(N61="У межах",N61="Потрібна увага"),IF(J61=0,"",K61/J61-1),"")</x:f>
      </x:c>
      <x:c r="N61" s="41" t="str">
        <x:f>IF(OR(LEN(A61)=0,LEN(D61)=0,LEN(E61)=0),"Перевірте назву або період",IF(COUNTIFS($A$6:$A$109,A61,$D$6:$D$109,D61,$E$6:$E$109,E61)&gt;1,"Дубль показника",IF(LEN(J61)=0,"Заповніть план",IF(NOT(ISNUMBER(J61)),"Перевірте план",IF(LEN(K61)=0,"Заповніть факт",IF(NOT(ISNUMBER(K61)),"Перевірте факт",IF(H61="Більше краще",IF(K61&gt;=J61,"У межах","Потрібна увага"),IF(H61="Менше краще",IF(K61&lt;=J61,"У межах","Потрібна увага"),"Налаштуйте напрям"))))))))</x:f>
        <x:v>Заповніть план</x:v>
      </x:c>
      <x:c r="O61" s="47"/>
      <x:c r="P61" s="47"/>
      <x:c r="Q61" s="47"/>
      <x:c r="R61" s="59"/>
      <x:c r="S61" s="40"/>
    </x:row>
    <x:row r="62" ht="34" customHeight="1">
      <x:c r="A62" s="40" t="str">
        <x:v>Тиждень 8</x:v>
      </x:c>
      <x:c r="B62" s="59"/>
      <x:c r="C62" s="59"/>
      <x:c r="D62" s="40" t="str">
        <x:v>Продажі</x:v>
      </x:c>
      <x:c r="E62" s="47" t="str">
        <x:v>Дохід</x:v>
      </x:c>
      <x:c r="F62" s="40" t="str">
        <x:v>грн</x:v>
      </x:c>
      <x:c r="G62" s="47" t="str">
        <x:v>Облік оплат</x:v>
      </x:c>
      <x:c r="H62" s="40" t="str">
        <x:v>Більше краще</x:v>
      </x:c>
      <x:c r="I62" s="40" t="str">
        <x:v>Власник</x:v>
      </x:c>
      <x:c r="J62" s="56"/>
      <x:c r="K62" s="56"/>
      <x:c r="L62" s="51" t="str">
        <x:f>IF(OR(N62="У межах",N62="Потрібна увага"),K62-J62,"")</x:f>
      </x:c>
      <x:c r="M62" s="53" t="str">
        <x:f>IF(OR(N62="У межах",N62="Потрібна увага"),IF(J62=0,"",K62/J62-1),"")</x:f>
      </x:c>
      <x:c r="N62" s="41" t="str">
        <x:f>IF(OR(LEN(A62)=0,LEN(D62)=0,LEN(E62)=0),"Перевірте назву або період",IF(COUNTIFS($A$6:$A$109,A62,$D$6:$D$109,D62,$E$6:$E$109,E62)&gt;1,"Дубль показника",IF(LEN(J62)=0,"Заповніть план",IF(NOT(ISNUMBER(J62)),"Перевірте план",IF(LEN(K62)=0,"Заповніть факт",IF(NOT(ISNUMBER(K62)),"Перевірте факт",IF(H62="Більше краще",IF(K62&gt;=J62,"У межах","Потрібна увага"),IF(H62="Менше краще",IF(K62&lt;=J62,"У межах","Потрібна увага"),"Налаштуйте напрям"))))))))</x:f>
        <x:v>Заповніть план</x:v>
      </x:c>
      <x:c r="O62" s="47"/>
      <x:c r="P62" s="47"/>
      <x:c r="Q62" s="47"/>
      <x:c r="R62" s="59"/>
      <x:c r="S62" s="40"/>
    </x:row>
    <x:row r="63" ht="34" customHeight="1">
      <x:c r="A63" s="40" t="str">
        <x:v>Тиждень 8</x:v>
      </x:c>
      <x:c r="B63" s="59"/>
      <x:c r="C63" s="59"/>
      <x:c r="D63" s="40" t="str">
        <x:v>Продажі</x:v>
      </x:c>
      <x:c r="E63" s="47" t="str">
        <x:v>Оплачені замовлення</x:v>
      </x:c>
      <x:c r="F63" s="40" t="str">
        <x:v>шт</x:v>
      </x:c>
      <x:c r="G63" s="47" t="str">
        <x:v>CRM або журнал продажів</x:v>
      </x:c>
      <x:c r="H63" s="40" t="str">
        <x:v>Більше краще</x:v>
      </x:c>
      <x:c r="I63" s="40" t="str">
        <x:v>Керівник продажів</x:v>
      </x:c>
      <x:c r="J63" s="56"/>
      <x:c r="K63" s="56"/>
      <x:c r="L63" s="51" t="str">
        <x:f>IF(OR(N63="У межах",N63="Потрібна увага"),K63-J63,"")</x:f>
      </x:c>
      <x:c r="M63" s="53" t="str">
        <x:f>IF(OR(N63="У межах",N63="Потрібна увага"),IF(J63=0,"",K63/J63-1),"")</x:f>
      </x:c>
      <x:c r="N63" s="41" t="str">
        <x:f>IF(OR(LEN(A63)=0,LEN(D63)=0,LEN(E63)=0),"Перевірте назву або період",IF(COUNTIFS($A$6:$A$109,A63,$D$6:$D$109,D63,$E$6:$E$109,E63)&gt;1,"Дубль показника",IF(LEN(J63)=0,"Заповніть план",IF(NOT(ISNUMBER(J63)),"Перевірте план",IF(LEN(K63)=0,"Заповніть факт",IF(NOT(ISNUMBER(K63)),"Перевірте факт",IF(H63="Більше краще",IF(K63&gt;=J63,"У межах","Потрібна увага"),IF(H63="Менше краще",IF(K63&lt;=J63,"У межах","Потрібна увага"),"Налаштуйте напрям"))))))))</x:f>
        <x:v>Заповніть план</x:v>
      </x:c>
      <x:c r="O63" s="47"/>
      <x:c r="P63" s="47"/>
      <x:c r="Q63" s="47"/>
      <x:c r="R63" s="59"/>
      <x:c r="S63" s="40"/>
    </x:row>
    <x:row r="64" ht="34" customHeight="1">
      <x:c r="A64" s="40" t="str">
        <x:v>Тиждень 8</x:v>
      </x:c>
      <x:c r="B64" s="59"/>
      <x:c r="C64" s="59"/>
      <x:c r="D64" s="40" t="str">
        <x:v>Продажі</x:v>
      </x:c>
      <x:c r="E64" s="47" t="str">
        <x:v>Конверсія звернення в оплату</x:v>
      </x:c>
      <x:c r="F64" s="40" t="str">
        <x:v>%</x:v>
      </x:c>
      <x:c r="G64" s="47" t="str">
        <x:v>CRM або журнал звернень</x:v>
      </x:c>
      <x:c r="H64" s="40" t="str">
        <x:v>Більше краще</x:v>
      </x:c>
      <x:c r="I64" s="40" t="str">
        <x:v>Керівник продажів</x:v>
      </x:c>
      <x:c r="J64" s="57"/>
      <x:c r="K64" s="57"/>
      <x:c r="L64" s="53" t="str">
        <x:f>IF(OR(N64="У межах",N64="Потрібна увага"),K64-J64,"")</x:f>
      </x:c>
      <x:c r="M64" s="53" t="str">
        <x:f>IF(OR(N64="У межах",N64="Потрібна увага"),IF(J64=0,"",K64/J64-1),"")</x:f>
      </x:c>
      <x:c r="N64" s="41" t="str">
        <x:f>IF(OR(LEN(A64)=0,LEN(D64)=0,LEN(E64)=0),"Перевірте назву або період",IF(COUNTIFS($A$6:$A$109,A64,$D$6:$D$109,D64,$E$6:$E$109,E64)&gt;1,"Дубль показника",IF(LEN(J64)=0,"Заповніть план",IF(NOT(ISNUMBER(J64)),"Перевірте план",IF(LEN(K64)=0,"Заповніть факт",IF(NOT(ISNUMBER(K64)),"Перевірте факт",IF(H64="Більше краще",IF(K64&gt;=J64,"У межах","Потрібна увага"),IF(H64="Менше краще",IF(K64&lt;=J64,"У межах","Потрібна увага"),"Налаштуйте напрям"))))))))</x:f>
        <x:v>Заповніть план</x:v>
      </x:c>
      <x:c r="O64" s="47"/>
      <x:c r="P64" s="47"/>
      <x:c r="Q64" s="47"/>
      <x:c r="R64" s="59"/>
      <x:c r="S64" s="40"/>
    </x:row>
    <x:row r="65" ht="34" customHeight="1">
      <x:c r="A65" s="40" t="str">
        <x:v>Тиждень 8</x:v>
      </x:c>
      <x:c r="B65" s="59"/>
      <x:c r="C65" s="59"/>
      <x:c r="D65" s="40" t="str">
        <x:v>Маркетинг</x:v>
      </x:c>
      <x:c r="E65" s="47" t="str">
        <x:v>Вартість залучення клієнта</x:v>
      </x:c>
      <x:c r="F65" s="40" t="str">
        <x:v>грн/клієнт</x:v>
      </x:c>
      <x:c r="G65" s="47" t="str">
        <x:v>Витрати реклами й облік клієнтів</x:v>
      </x:c>
      <x:c r="H65" s="40" t="str">
        <x:v>Менше краще</x:v>
      </x:c>
      <x:c r="I65" s="40" t="str">
        <x:v>Маркетолог</x:v>
      </x:c>
      <x:c r="J65" s="56"/>
      <x:c r="K65" s="56"/>
      <x:c r="L65" s="51" t="str">
        <x:f>IF(OR(N65="У межах",N65="Потрібна увага"),K65-J65,"")</x:f>
      </x:c>
      <x:c r="M65" s="53" t="str">
        <x:f>IF(OR(N65="У межах",N65="Потрібна увага"),IF(J65=0,"",K65/J65-1),"")</x:f>
      </x:c>
      <x:c r="N65" s="41" t="str">
        <x:f>IF(OR(LEN(A65)=0,LEN(D65)=0,LEN(E65)=0),"Перевірте назву або період",IF(COUNTIFS($A$6:$A$109,A65,$D$6:$D$109,D65,$E$6:$E$109,E65)&gt;1,"Дубль показника",IF(LEN(J65)=0,"Заповніть план",IF(NOT(ISNUMBER(J65)),"Перевірте план",IF(LEN(K65)=0,"Заповніть факт",IF(NOT(ISNUMBER(K65)),"Перевірте факт",IF(H65="Більше краще",IF(K65&gt;=J65,"У межах","Потрібна увага"),IF(H65="Менше краще",IF(K65&lt;=J65,"У межах","Потрібна увага"),"Налаштуйте напрям"))))))))</x:f>
        <x:v>Заповніть план</x:v>
      </x:c>
      <x:c r="O65" s="47"/>
      <x:c r="P65" s="47"/>
      <x:c r="Q65" s="47"/>
      <x:c r="R65" s="59"/>
      <x:c r="S65" s="40"/>
    </x:row>
    <x:row r="66" ht="34" customHeight="1">
      <x:c r="A66" s="40" t="str">
        <x:v>Тиждень 8</x:v>
      </x:c>
      <x:c r="B66" s="59"/>
      <x:c r="C66" s="59"/>
      <x:c r="D66" s="40" t="str">
        <x:v>Операції</x:v>
      </x:c>
      <x:c r="E66" s="47" t="str">
        <x:v>Виконання замовлень вчасно</x:v>
      </x:c>
      <x:c r="F66" s="40" t="str">
        <x:v>%</x:v>
      </x:c>
      <x:c r="G66" s="47" t="str">
        <x:v>Журнал замовлень</x:v>
      </x:c>
      <x:c r="H66" s="40" t="str">
        <x:v>Більше краще</x:v>
      </x:c>
      <x:c r="I66" s="40" t="str">
        <x:v>Операційний керівник</x:v>
      </x:c>
      <x:c r="J66" s="57"/>
      <x:c r="K66" s="57"/>
      <x:c r="L66" s="53" t="str">
        <x:f>IF(OR(N66="У межах",N66="Потрібна увага"),K66-J66,"")</x:f>
      </x:c>
      <x:c r="M66" s="53" t="str">
        <x:f>IF(OR(N66="У межах",N66="Потрібна увага"),IF(J66=0,"",K66/J66-1),"")</x:f>
      </x:c>
      <x:c r="N66" s="41" t="str">
        <x:f>IF(OR(LEN(A66)=0,LEN(D66)=0,LEN(E66)=0),"Перевірте назву або період",IF(COUNTIFS($A$6:$A$109,A66,$D$6:$D$109,D66,$E$6:$E$109,E66)&gt;1,"Дубль показника",IF(LEN(J66)=0,"Заповніть план",IF(NOT(ISNUMBER(J66)),"Перевірте план",IF(LEN(K66)=0,"Заповніть факт",IF(NOT(ISNUMBER(K66)),"Перевірте факт",IF(H66="Більше краще",IF(K66&gt;=J66,"У межах","Потрібна увага"),IF(H66="Менше краще",IF(K66&lt;=J66,"У межах","Потрібна увага"),"Налаштуйте напрям"))))))))</x:f>
        <x:v>Заповніть план</x:v>
      </x:c>
      <x:c r="O66" s="47"/>
      <x:c r="P66" s="47"/>
      <x:c r="Q66" s="47"/>
      <x:c r="R66" s="59"/>
      <x:c r="S66" s="40"/>
    </x:row>
    <x:row r="67" ht="34" customHeight="1">
      <x:c r="A67" s="40" t="str">
        <x:v>Тиждень 8</x:v>
      </x:c>
      <x:c r="B67" s="59"/>
      <x:c r="C67" s="59"/>
      <x:c r="D67" s="40" t="str">
        <x:v>Операції</x:v>
      </x:c>
      <x:c r="E67" s="47" t="str">
        <x:v>Повернення або виправлення</x:v>
      </x:c>
      <x:c r="F67" s="40" t="str">
        <x:v>шт</x:v>
      </x:c>
      <x:c r="G67" s="47" t="str">
        <x:v>Облік звернень і повернень</x:v>
      </x:c>
      <x:c r="H67" s="40" t="str">
        <x:v>Менше краще</x:v>
      </x:c>
      <x:c r="I67" s="40" t="str">
        <x:v>Операційний керівник</x:v>
      </x:c>
      <x:c r="J67" s="56"/>
      <x:c r="K67" s="56"/>
      <x:c r="L67" s="51" t="str">
        <x:f>IF(OR(N67="У межах",N67="Потрібна увага"),K67-J67,"")</x:f>
      </x:c>
      <x:c r="M67" s="53" t="str">
        <x:f>IF(OR(N67="У межах",N67="Потрібна увага"),IF(J67=0,"",K67/J67-1),"")</x:f>
      </x:c>
      <x:c r="N67" s="41" t="str">
        <x:f>IF(OR(LEN(A67)=0,LEN(D67)=0,LEN(E67)=0),"Перевірте назву або період",IF(COUNTIFS($A$6:$A$109,A67,$D$6:$D$109,D67,$E$6:$E$109,E67)&gt;1,"Дубль показника",IF(LEN(J67)=0,"Заповніть план",IF(NOT(ISNUMBER(J67)),"Перевірте план",IF(LEN(K67)=0,"Заповніть факт",IF(NOT(ISNUMBER(K67)),"Перевірте факт",IF(H67="Більше краще",IF(K67&gt;=J67,"У межах","Потрібна увага"),IF(H67="Менше краще",IF(K67&lt;=J67,"У межах","Потрібна увага"),"Налаштуйте напрям"))))))))</x:f>
        <x:v>Заповніть план</x:v>
      </x:c>
      <x:c r="O67" s="47"/>
      <x:c r="P67" s="47"/>
      <x:c r="Q67" s="47"/>
      <x:c r="R67" s="59"/>
      <x:c r="S67" s="40"/>
    </x:row>
    <x:row r="68" ht="34" customHeight="1">
      <x:c r="A68" s="40" t="str">
        <x:v>Тиждень 8</x:v>
      </x:c>
      <x:c r="B68" s="59"/>
      <x:c r="C68" s="59"/>
      <x:c r="D68" s="40" t="str">
        <x:v>Фінанси</x:v>
      </x:c>
      <x:c r="E68" s="47" t="str">
        <x:v>Залишок коштів</x:v>
      </x:c>
      <x:c r="F68" s="40" t="str">
        <x:v>грн</x:v>
      </x:c>
      <x:c r="G68" s="47" t="str">
        <x:v>Платіжний календар</x:v>
      </x:c>
      <x:c r="H68" s="40" t="str">
        <x:v>Більше краще</x:v>
      </x:c>
      <x:c r="I68" s="40" t="str">
        <x:v>Власник</x:v>
      </x:c>
      <x:c r="J68" s="56"/>
      <x:c r="K68" s="56"/>
      <x:c r="L68" s="51" t="str">
        <x:f>IF(OR(N68="У межах",N68="Потрібна увага"),K68-J68,"")</x:f>
      </x:c>
      <x:c r="M68" s="53" t="str">
        <x:f>IF(OR(N68="У межах",N68="Потрібна увага"),IF(J68=0,"",K68/J68-1),"")</x:f>
      </x:c>
      <x:c r="N68" s="41" t="str">
        <x:f>IF(OR(LEN(A68)=0,LEN(D68)=0,LEN(E68)=0),"Перевірте назву або період",IF(COUNTIFS($A$6:$A$109,A68,$D$6:$D$109,D68,$E$6:$E$109,E68)&gt;1,"Дубль показника",IF(LEN(J68)=0,"Заповніть план",IF(NOT(ISNUMBER(J68)),"Перевірте план",IF(LEN(K68)=0,"Заповніть факт",IF(NOT(ISNUMBER(K68)),"Перевірте факт",IF(H68="Більше краще",IF(K68&gt;=J68,"У межах","Потрібна увага"),IF(H68="Менше краще",IF(K68&lt;=J68,"У межах","Потрібна увага"),"Налаштуйте напрям"))))))))</x:f>
        <x:v>Заповніть план</x:v>
      </x:c>
      <x:c r="O68" s="47"/>
      <x:c r="P68" s="47"/>
      <x:c r="Q68" s="47"/>
      <x:c r="R68" s="59"/>
      <x:c r="S68" s="40"/>
    </x:row>
    <x:row r="69" ht="34" customHeight="1">
      <x:c r="A69" s="40" t="str">
        <x:v>Тиждень 8</x:v>
      </x:c>
      <x:c r="B69" s="59"/>
      <x:c r="C69" s="59"/>
      <x:c r="D69" s="40" t="str">
        <x:v>Команда</x:v>
      </x:c>
      <x:c r="E69" s="47" t="str">
        <x:v>Виконання ключових задач</x:v>
      </x:c>
      <x:c r="F69" s="40" t="str">
        <x:v>%</x:v>
      </x:c>
      <x:c r="G69" s="47" t="str">
        <x:v>План команди</x:v>
      </x:c>
      <x:c r="H69" s="40" t="str">
        <x:v>Більше краще</x:v>
      </x:c>
      <x:c r="I69" s="40" t="str">
        <x:v>Керівник команди</x:v>
      </x:c>
      <x:c r="J69" s="57"/>
      <x:c r="K69" s="57"/>
      <x:c r="L69" s="53" t="str">
        <x:f>IF(OR(N69="У межах",N69="Потрібна увага"),K69-J69,"")</x:f>
      </x:c>
      <x:c r="M69" s="53" t="str">
        <x:f>IF(OR(N69="У межах",N69="Потрібна увага"),IF(J69=0,"",K69/J69-1),"")</x:f>
      </x:c>
      <x:c r="N69" s="41" t="str">
        <x:f>IF(OR(LEN(A69)=0,LEN(D69)=0,LEN(E69)=0),"Перевірте назву або період",IF(COUNTIFS($A$6:$A$109,A69,$D$6:$D$109,D69,$E$6:$E$109,E69)&gt;1,"Дубль показника",IF(LEN(J69)=0,"Заповніть план",IF(NOT(ISNUMBER(J69)),"Перевірте план",IF(LEN(K69)=0,"Заповніть факт",IF(NOT(ISNUMBER(K69)),"Перевірте факт",IF(H69="Більше краще",IF(K69&gt;=J69,"У межах","Потрібна увага"),IF(H69="Менше краще",IF(K69&lt;=J69,"У межах","Потрібна увага"),"Налаштуйте напрям"))))))))</x:f>
        <x:v>Заповніть план</x:v>
      </x:c>
      <x:c r="O69" s="47"/>
      <x:c r="P69" s="47"/>
      <x:c r="Q69" s="47"/>
      <x:c r="R69" s="59"/>
      <x:c r="S69" s="40"/>
    </x:row>
    <x:row r="70" ht="34" customHeight="1">
      <x:c r="A70" s="40" t="str">
        <x:v>Тиждень 9</x:v>
      </x:c>
      <x:c r="B70" s="59"/>
      <x:c r="C70" s="59"/>
      <x:c r="D70" s="40" t="str">
        <x:v>Продажі</x:v>
      </x:c>
      <x:c r="E70" s="47" t="str">
        <x:v>Дохід</x:v>
      </x:c>
      <x:c r="F70" s="40" t="str">
        <x:v>грн</x:v>
      </x:c>
      <x:c r="G70" s="47" t="str">
        <x:v>Облік оплат</x:v>
      </x:c>
      <x:c r="H70" s="40" t="str">
        <x:v>Більше краще</x:v>
      </x:c>
      <x:c r="I70" s="40" t="str">
        <x:v>Власник</x:v>
      </x:c>
      <x:c r="J70" s="56"/>
      <x:c r="K70" s="56"/>
      <x:c r="L70" s="51" t="str">
        <x:f>IF(OR(N70="У межах",N70="Потрібна увага"),K70-J70,"")</x:f>
      </x:c>
      <x:c r="M70" s="53" t="str">
        <x:f>IF(OR(N70="У межах",N70="Потрібна увага"),IF(J70=0,"",K70/J70-1),"")</x:f>
      </x:c>
      <x:c r="N70" s="41" t="str">
        <x:f>IF(OR(LEN(A70)=0,LEN(D70)=0,LEN(E70)=0),"Перевірте назву або період",IF(COUNTIFS($A$6:$A$109,A70,$D$6:$D$109,D70,$E$6:$E$109,E70)&gt;1,"Дубль показника",IF(LEN(J70)=0,"Заповніть план",IF(NOT(ISNUMBER(J70)),"Перевірте план",IF(LEN(K70)=0,"Заповніть факт",IF(NOT(ISNUMBER(K70)),"Перевірте факт",IF(H70="Більше краще",IF(K70&gt;=J70,"У межах","Потрібна увага"),IF(H70="Менше краще",IF(K70&lt;=J70,"У межах","Потрібна увага"),"Налаштуйте напрям"))))))))</x:f>
        <x:v>Заповніть план</x:v>
      </x:c>
      <x:c r="O70" s="47"/>
      <x:c r="P70" s="47"/>
      <x:c r="Q70" s="47"/>
      <x:c r="R70" s="59"/>
      <x:c r="S70" s="40"/>
    </x:row>
    <x:row r="71" ht="34" customHeight="1">
      <x:c r="A71" s="40" t="str">
        <x:v>Тиждень 9</x:v>
      </x:c>
      <x:c r="B71" s="59"/>
      <x:c r="C71" s="59"/>
      <x:c r="D71" s="40" t="str">
        <x:v>Продажі</x:v>
      </x:c>
      <x:c r="E71" s="47" t="str">
        <x:v>Оплачені замовлення</x:v>
      </x:c>
      <x:c r="F71" s="40" t="str">
        <x:v>шт</x:v>
      </x:c>
      <x:c r="G71" s="47" t="str">
        <x:v>CRM або журнал продажів</x:v>
      </x:c>
      <x:c r="H71" s="40" t="str">
        <x:v>Більше краще</x:v>
      </x:c>
      <x:c r="I71" s="40" t="str">
        <x:v>Керівник продажів</x:v>
      </x:c>
      <x:c r="J71" s="56"/>
      <x:c r="K71" s="56"/>
      <x:c r="L71" s="51" t="str">
        <x:f>IF(OR(N71="У межах",N71="Потрібна увага"),K71-J71,"")</x:f>
      </x:c>
      <x:c r="M71" s="53" t="str">
        <x:f>IF(OR(N71="У межах",N71="Потрібна увага"),IF(J71=0,"",K71/J71-1),"")</x:f>
      </x:c>
      <x:c r="N71" s="41" t="str">
        <x:f>IF(OR(LEN(A71)=0,LEN(D71)=0,LEN(E71)=0),"Перевірте назву або період",IF(COUNTIFS($A$6:$A$109,A71,$D$6:$D$109,D71,$E$6:$E$109,E71)&gt;1,"Дубль показника",IF(LEN(J71)=0,"Заповніть план",IF(NOT(ISNUMBER(J71)),"Перевірте план",IF(LEN(K71)=0,"Заповніть факт",IF(NOT(ISNUMBER(K71)),"Перевірте факт",IF(H71="Більше краще",IF(K71&gt;=J71,"У межах","Потрібна увага"),IF(H71="Менше краще",IF(K71&lt;=J71,"У межах","Потрібна увага"),"Налаштуйте напрям"))))))))</x:f>
        <x:v>Заповніть план</x:v>
      </x:c>
      <x:c r="O71" s="47"/>
      <x:c r="P71" s="47"/>
      <x:c r="Q71" s="47"/>
      <x:c r="R71" s="59"/>
      <x:c r="S71" s="40"/>
    </x:row>
    <x:row r="72" ht="34" customHeight="1">
      <x:c r="A72" s="40" t="str">
        <x:v>Тиждень 9</x:v>
      </x:c>
      <x:c r="B72" s="59"/>
      <x:c r="C72" s="59"/>
      <x:c r="D72" s="40" t="str">
        <x:v>Продажі</x:v>
      </x:c>
      <x:c r="E72" s="47" t="str">
        <x:v>Конверсія звернення в оплату</x:v>
      </x:c>
      <x:c r="F72" s="40" t="str">
        <x:v>%</x:v>
      </x:c>
      <x:c r="G72" s="47" t="str">
        <x:v>CRM або журнал звернень</x:v>
      </x:c>
      <x:c r="H72" s="40" t="str">
        <x:v>Більше краще</x:v>
      </x:c>
      <x:c r="I72" s="40" t="str">
        <x:v>Керівник продажів</x:v>
      </x:c>
      <x:c r="J72" s="57"/>
      <x:c r="K72" s="57"/>
      <x:c r="L72" s="53" t="str">
        <x:f>IF(OR(N72="У межах",N72="Потрібна увага"),K72-J72,"")</x:f>
      </x:c>
      <x:c r="M72" s="53" t="str">
        <x:f>IF(OR(N72="У межах",N72="Потрібна увага"),IF(J72=0,"",K72/J72-1),"")</x:f>
      </x:c>
      <x:c r="N72" s="41" t="str">
        <x:f>IF(OR(LEN(A72)=0,LEN(D72)=0,LEN(E72)=0),"Перевірте назву або період",IF(COUNTIFS($A$6:$A$109,A72,$D$6:$D$109,D72,$E$6:$E$109,E72)&gt;1,"Дубль показника",IF(LEN(J72)=0,"Заповніть план",IF(NOT(ISNUMBER(J72)),"Перевірте план",IF(LEN(K72)=0,"Заповніть факт",IF(NOT(ISNUMBER(K72)),"Перевірте факт",IF(H72="Більше краще",IF(K72&gt;=J72,"У межах","Потрібна увага"),IF(H72="Менше краще",IF(K72&lt;=J72,"У межах","Потрібна увага"),"Налаштуйте напрям"))))))))</x:f>
        <x:v>Заповніть план</x:v>
      </x:c>
      <x:c r="O72" s="47"/>
      <x:c r="P72" s="47"/>
      <x:c r="Q72" s="47"/>
      <x:c r="R72" s="59"/>
      <x:c r="S72" s="40"/>
    </x:row>
    <x:row r="73" ht="34" customHeight="1">
      <x:c r="A73" s="40" t="str">
        <x:v>Тиждень 9</x:v>
      </x:c>
      <x:c r="B73" s="59"/>
      <x:c r="C73" s="59"/>
      <x:c r="D73" s="40" t="str">
        <x:v>Маркетинг</x:v>
      </x:c>
      <x:c r="E73" s="47" t="str">
        <x:v>Вартість залучення клієнта</x:v>
      </x:c>
      <x:c r="F73" s="40" t="str">
        <x:v>грн/клієнт</x:v>
      </x:c>
      <x:c r="G73" s="47" t="str">
        <x:v>Витрати реклами й облік клієнтів</x:v>
      </x:c>
      <x:c r="H73" s="40" t="str">
        <x:v>Менше краще</x:v>
      </x:c>
      <x:c r="I73" s="40" t="str">
        <x:v>Маркетолог</x:v>
      </x:c>
      <x:c r="J73" s="56"/>
      <x:c r="K73" s="56"/>
      <x:c r="L73" s="51" t="str">
        <x:f>IF(OR(N73="У межах",N73="Потрібна увага"),K73-J73,"")</x:f>
      </x:c>
      <x:c r="M73" s="53" t="str">
        <x:f>IF(OR(N73="У межах",N73="Потрібна увага"),IF(J73=0,"",K73/J73-1),"")</x:f>
      </x:c>
      <x:c r="N73" s="41" t="str">
        <x:f>IF(OR(LEN(A73)=0,LEN(D73)=0,LEN(E73)=0),"Перевірте назву або період",IF(COUNTIFS($A$6:$A$109,A73,$D$6:$D$109,D73,$E$6:$E$109,E73)&gt;1,"Дубль показника",IF(LEN(J73)=0,"Заповніть план",IF(NOT(ISNUMBER(J73)),"Перевірте план",IF(LEN(K73)=0,"Заповніть факт",IF(NOT(ISNUMBER(K73)),"Перевірте факт",IF(H73="Більше краще",IF(K73&gt;=J73,"У межах","Потрібна увага"),IF(H73="Менше краще",IF(K73&lt;=J73,"У межах","Потрібна увага"),"Налаштуйте напрям"))))))))</x:f>
        <x:v>Заповніть план</x:v>
      </x:c>
      <x:c r="O73" s="47"/>
      <x:c r="P73" s="47"/>
      <x:c r="Q73" s="47"/>
      <x:c r="R73" s="59"/>
      <x:c r="S73" s="40"/>
    </x:row>
    <x:row r="74" ht="34" customHeight="1">
      <x:c r="A74" s="40" t="str">
        <x:v>Тиждень 9</x:v>
      </x:c>
      <x:c r="B74" s="59"/>
      <x:c r="C74" s="59"/>
      <x:c r="D74" s="40" t="str">
        <x:v>Операції</x:v>
      </x:c>
      <x:c r="E74" s="47" t="str">
        <x:v>Виконання замовлень вчасно</x:v>
      </x:c>
      <x:c r="F74" s="40" t="str">
        <x:v>%</x:v>
      </x:c>
      <x:c r="G74" s="47" t="str">
        <x:v>Журнал замовлень</x:v>
      </x:c>
      <x:c r="H74" s="40" t="str">
        <x:v>Більше краще</x:v>
      </x:c>
      <x:c r="I74" s="40" t="str">
        <x:v>Операційний керівник</x:v>
      </x:c>
      <x:c r="J74" s="57"/>
      <x:c r="K74" s="57"/>
      <x:c r="L74" s="53" t="str">
        <x:f>IF(OR(N74="У межах",N74="Потрібна увага"),K74-J74,"")</x:f>
      </x:c>
      <x:c r="M74" s="53" t="str">
        <x:f>IF(OR(N74="У межах",N74="Потрібна увага"),IF(J74=0,"",K74/J74-1),"")</x:f>
      </x:c>
      <x:c r="N74" s="41" t="str">
        <x:f>IF(OR(LEN(A74)=0,LEN(D74)=0,LEN(E74)=0),"Перевірте назву або період",IF(COUNTIFS($A$6:$A$109,A74,$D$6:$D$109,D74,$E$6:$E$109,E74)&gt;1,"Дубль показника",IF(LEN(J74)=0,"Заповніть план",IF(NOT(ISNUMBER(J74)),"Перевірте план",IF(LEN(K74)=0,"Заповніть факт",IF(NOT(ISNUMBER(K74)),"Перевірте факт",IF(H74="Більше краще",IF(K74&gt;=J74,"У межах","Потрібна увага"),IF(H74="Менше краще",IF(K74&lt;=J74,"У межах","Потрібна увага"),"Налаштуйте напрям"))))))))</x:f>
        <x:v>Заповніть план</x:v>
      </x:c>
      <x:c r="O74" s="47"/>
      <x:c r="P74" s="47"/>
      <x:c r="Q74" s="47"/>
      <x:c r="R74" s="59"/>
      <x:c r="S74" s="40"/>
    </x:row>
    <x:row r="75" ht="34" customHeight="1">
      <x:c r="A75" s="40" t="str">
        <x:v>Тиждень 9</x:v>
      </x:c>
      <x:c r="B75" s="59"/>
      <x:c r="C75" s="59"/>
      <x:c r="D75" s="40" t="str">
        <x:v>Операції</x:v>
      </x:c>
      <x:c r="E75" s="47" t="str">
        <x:v>Повернення або виправлення</x:v>
      </x:c>
      <x:c r="F75" s="40" t="str">
        <x:v>шт</x:v>
      </x:c>
      <x:c r="G75" s="47" t="str">
        <x:v>Облік звернень і повернень</x:v>
      </x:c>
      <x:c r="H75" s="40" t="str">
        <x:v>Менше краще</x:v>
      </x:c>
      <x:c r="I75" s="40" t="str">
        <x:v>Операційний керівник</x:v>
      </x:c>
      <x:c r="J75" s="56"/>
      <x:c r="K75" s="56"/>
      <x:c r="L75" s="51" t="str">
        <x:f>IF(OR(N75="У межах",N75="Потрібна увага"),K75-J75,"")</x:f>
      </x:c>
      <x:c r="M75" s="53" t="str">
        <x:f>IF(OR(N75="У межах",N75="Потрібна увага"),IF(J75=0,"",K75/J75-1),"")</x:f>
      </x:c>
      <x:c r="N75" s="41" t="str">
        <x:f>IF(OR(LEN(A75)=0,LEN(D75)=0,LEN(E75)=0),"Перевірте назву або період",IF(COUNTIFS($A$6:$A$109,A75,$D$6:$D$109,D75,$E$6:$E$109,E75)&gt;1,"Дубль показника",IF(LEN(J75)=0,"Заповніть план",IF(NOT(ISNUMBER(J75)),"Перевірте план",IF(LEN(K75)=0,"Заповніть факт",IF(NOT(ISNUMBER(K75)),"Перевірте факт",IF(H75="Більше краще",IF(K75&gt;=J75,"У межах","Потрібна увага"),IF(H75="Менше краще",IF(K75&lt;=J75,"У межах","Потрібна увага"),"Налаштуйте напрям"))))))))</x:f>
        <x:v>Заповніть план</x:v>
      </x:c>
      <x:c r="O75" s="47"/>
      <x:c r="P75" s="47"/>
      <x:c r="Q75" s="47"/>
      <x:c r="R75" s="59"/>
      <x:c r="S75" s="40"/>
    </x:row>
    <x:row r="76" ht="34" customHeight="1">
      <x:c r="A76" s="40" t="str">
        <x:v>Тиждень 9</x:v>
      </x:c>
      <x:c r="B76" s="59"/>
      <x:c r="C76" s="59"/>
      <x:c r="D76" s="40" t="str">
        <x:v>Фінанси</x:v>
      </x:c>
      <x:c r="E76" s="47" t="str">
        <x:v>Залишок коштів</x:v>
      </x:c>
      <x:c r="F76" s="40" t="str">
        <x:v>грн</x:v>
      </x:c>
      <x:c r="G76" s="47" t="str">
        <x:v>Платіжний календар</x:v>
      </x:c>
      <x:c r="H76" s="40" t="str">
        <x:v>Більше краще</x:v>
      </x:c>
      <x:c r="I76" s="40" t="str">
        <x:v>Власник</x:v>
      </x:c>
      <x:c r="J76" s="56"/>
      <x:c r="K76" s="56"/>
      <x:c r="L76" s="51" t="str">
        <x:f>IF(OR(N76="У межах",N76="Потрібна увага"),K76-J76,"")</x:f>
      </x:c>
      <x:c r="M76" s="53" t="str">
        <x:f>IF(OR(N76="У межах",N76="Потрібна увага"),IF(J76=0,"",K76/J76-1),"")</x:f>
      </x:c>
      <x:c r="N76" s="41" t="str">
        <x:f>IF(OR(LEN(A76)=0,LEN(D76)=0,LEN(E76)=0),"Перевірте назву або період",IF(COUNTIFS($A$6:$A$109,A76,$D$6:$D$109,D76,$E$6:$E$109,E76)&gt;1,"Дубль показника",IF(LEN(J76)=0,"Заповніть план",IF(NOT(ISNUMBER(J76)),"Перевірте план",IF(LEN(K76)=0,"Заповніть факт",IF(NOT(ISNUMBER(K76)),"Перевірте факт",IF(H76="Більше краще",IF(K76&gt;=J76,"У межах","Потрібна увага"),IF(H76="Менше краще",IF(K76&lt;=J76,"У межах","Потрібна увага"),"Налаштуйте напрям"))))))))</x:f>
        <x:v>Заповніть план</x:v>
      </x:c>
      <x:c r="O76" s="47"/>
      <x:c r="P76" s="47"/>
      <x:c r="Q76" s="47"/>
      <x:c r="R76" s="59"/>
      <x:c r="S76" s="40"/>
    </x:row>
    <x:row r="77" ht="34" customHeight="1">
      <x:c r="A77" s="40" t="str">
        <x:v>Тиждень 9</x:v>
      </x:c>
      <x:c r="B77" s="59"/>
      <x:c r="C77" s="59"/>
      <x:c r="D77" s="40" t="str">
        <x:v>Команда</x:v>
      </x:c>
      <x:c r="E77" s="47" t="str">
        <x:v>Виконання ключових задач</x:v>
      </x:c>
      <x:c r="F77" s="40" t="str">
        <x:v>%</x:v>
      </x:c>
      <x:c r="G77" s="47" t="str">
        <x:v>План команди</x:v>
      </x:c>
      <x:c r="H77" s="40" t="str">
        <x:v>Більше краще</x:v>
      </x:c>
      <x:c r="I77" s="40" t="str">
        <x:v>Керівник команди</x:v>
      </x:c>
      <x:c r="J77" s="57"/>
      <x:c r="K77" s="57"/>
      <x:c r="L77" s="53" t="str">
        <x:f>IF(OR(N77="У межах",N77="Потрібна увага"),K77-J77,"")</x:f>
      </x:c>
      <x:c r="M77" s="53" t="str">
        <x:f>IF(OR(N77="У межах",N77="Потрібна увага"),IF(J77=0,"",K77/J77-1),"")</x:f>
      </x:c>
      <x:c r="N77" s="41" t="str">
        <x:f>IF(OR(LEN(A77)=0,LEN(D77)=0,LEN(E77)=0),"Перевірте назву або період",IF(COUNTIFS($A$6:$A$109,A77,$D$6:$D$109,D77,$E$6:$E$109,E77)&gt;1,"Дубль показника",IF(LEN(J77)=0,"Заповніть план",IF(NOT(ISNUMBER(J77)),"Перевірте план",IF(LEN(K77)=0,"Заповніть факт",IF(NOT(ISNUMBER(K77)),"Перевірте факт",IF(H77="Більше краще",IF(K77&gt;=J77,"У межах","Потрібна увага"),IF(H77="Менше краще",IF(K77&lt;=J77,"У межах","Потрібна увага"),"Налаштуйте напрям"))))))))</x:f>
        <x:v>Заповніть план</x:v>
      </x:c>
      <x:c r="O77" s="47"/>
      <x:c r="P77" s="47"/>
      <x:c r="Q77" s="47"/>
      <x:c r="R77" s="59"/>
      <x:c r="S77" s="40"/>
    </x:row>
    <x:row r="78" ht="34" customHeight="1">
      <x:c r="A78" s="40" t="str">
        <x:v>Тиждень 10</x:v>
      </x:c>
      <x:c r="B78" s="59"/>
      <x:c r="C78" s="59"/>
      <x:c r="D78" s="40" t="str">
        <x:v>Продажі</x:v>
      </x:c>
      <x:c r="E78" s="47" t="str">
        <x:v>Дохід</x:v>
      </x:c>
      <x:c r="F78" s="40" t="str">
        <x:v>грн</x:v>
      </x:c>
      <x:c r="G78" s="47" t="str">
        <x:v>Облік оплат</x:v>
      </x:c>
      <x:c r="H78" s="40" t="str">
        <x:v>Більше краще</x:v>
      </x:c>
      <x:c r="I78" s="40" t="str">
        <x:v>Власник</x:v>
      </x:c>
      <x:c r="J78" s="56"/>
      <x:c r="K78" s="56"/>
      <x:c r="L78" s="51" t="str">
        <x:f>IF(OR(N78="У межах",N78="Потрібна увага"),K78-J78,"")</x:f>
      </x:c>
      <x:c r="M78" s="53" t="str">
        <x:f>IF(OR(N78="У межах",N78="Потрібна увага"),IF(J78=0,"",K78/J78-1),"")</x:f>
      </x:c>
      <x:c r="N78" s="41" t="str">
        <x:f>IF(OR(LEN(A78)=0,LEN(D78)=0,LEN(E78)=0),"Перевірте назву або період",IF(COUNTIFS($A$6:$A$109,A78,$D$6:$D$109,D78,$E$6:$E$109,E78)&gt;1,"Дубль показника",IF(LEN(J78)=0,"Заповніть план",IF(NOT(ISNUMBER(J78)),"Перевірте план",IF(LEN(K78)=0,"Заповніть факт",IF(NOT(ISNUMBER(K78)),"Перевірте факт",IF(H78="Більше краще",IF(K78&gt;=J78,"У межах","Потрібна увага"),IF(H78="Менше краще",IF(K78&lt;=J78,"У межах","Потрібна увага"),"Налаштуйте напрям"))))))))</x:f>
        <x:v>Заповніть план</x:v>
      </x:c>
      <x:c r="O78" s="47"/>
      <x:c r="P78" s="47"/>
      <x:c r="Q78" s="47"/>
      <x:c r="R78" s="59"/>
      <x:c r="S78" s="40"/>
    </x:row>
    <x:row r="79" ht="34" customHeight="1">
      <x:c r="A79" s="40" t="str">
        <x:v>Тиждень 10</x:v>
      </x:c>
      <x:c r="B79" s="59"/>
      <x:c r="C79" s="59"/>
      <x:c r="D79" s="40" t="str">
        <x:v>Продажі</x:v>
      </x:c>
      <x:c r="E79" s="47" t="str">
        <x:v>Оплачені замовлення</x:v>
      </x:c>
      <x:c r="F79" s="40" t="str">
        <x:v>шт</x:v>
      </x:c>
      <x:c r="G79" s="47" t="str">
        <x:v>CRM або журнал продажів</x:v>
      </x:c>
      <x:c r="H79" s="40" t="str">
        <x:v>Більше краще</x:v>
      </x:c>
      <x:c r="I79" s="40" t="str">
        <x:v>Керівник продажів</x:v>
      </x:c>
      <x:c r="J79" s="56"/>
      <x:c r="K79" s="56"/>
      <x:c r="L79" s="51" t="str">
        <x:f>IF(OR(N79="У межах",N79="Потрібна увага"),K79-J79,"")</x:f>
      </x:c>
      <x:c r="M79" s="53" t="str">
        <x:f>IF(OR(N79="У межах",N79="Потрібна увага"),IF(J79=0,"",K79/J79-1),"")</x:f>
      </x:c>
      <x:c r="N79" s="41" t="str">
        <x:f>IF(OR(LEN(A79)=0,LEN(D79)=0,LEN(E79)=0),"Перевірте назву або період",IF(COUNTIFS($A$6:$A$109,A79,$D$6:$D$109,D79,$E$6:$E$109,E79)&gt;1,"Дубль показника",IF(LEN(J79)=0,"Заповніть план",IF(NOT(ISNUMBER(J79)),"Перевірте план",IF(LEN(K79)=0,"Заповніть факт",IF(NOT(ISNUMBER(K79)),"Перевірте факт",IF(H79="Більше краще",IF(K79&gt;=J79,"У межах","Потрібна увага"),IF(H79="Менше краще",IF(K79&lt;=J79,"У межах","Потрібна увага"),"Налаштуйте напрям"))))))))</x:f>
        <x:v>Заповніть план</x:v>
      </x:c>
      <x:c r="O79" s="47"/>
      <x:c r="P79" s="47"/>
      <x:c r="Q79" s="47"/>
      <x:c r="R79" s="59"/>
      <x:c r="S79" s="40"/>
    </x:row>
    <x:row r="80" ht="34" customHeight="1">
      <x:c r="A80" s="40" t="str">
        <x:v>Тиждень 10</x:v>
      </x:c>
      <x:c r="B80" s="59"/>
      <x:c r="C80" s="59"/>
      <x:c r="D80" s="40" t="str">
        <x:v>Продажі</x:v>
      </x:c>
      <x:c r="E80" s="47" t="str">
        <x:v>Конверсія звернення в оплату</x:v>
      </x:c>
      <x:c r="F80" s="40" t="str">
        <x:v>%</x:v>
      </x:c>
      <x:c r="G80" s="47" t="str">
        <x:v>CRM або журнал звернень</x:v>
      </x:c>
      <x:c r="H80" s="40" t="str">
        <x:v>Більше краще</x:v>
      </x:c>
      <x:c r="I80" s="40" t="str">
        <x:v>Керівник продажів</x:v>
      </x:c>
      <x:c r="J80" s="57"/>
      <x:c r="K80" s="57"/>
      <x:c r="L80" s="53" t="str">
        <x:f>IF(OR(N80="У межах",N80="Потрібна увага"),K80-J80,"")</x:f>
      </x:c>
      <x:c r="M80" s="53" t="str">
        <x:f>IF(OR(N80="У межах",N80="Потрібна увага"),IF(J80=0,"",K80/J80-1),"")</x:f>
      </x:c>
      <x:c r="N80" s="41" t="str">
        <x:f>IF(OR(LEN(A80)=0,LEN(D80)=0,LEN(E80)=0),"Перевірте назву або період",IF(COUNTIFS($A$6:$A$109,A80,$D$6:$D$109,D80,$E$6:$E$109,E80)&gt;1,"Дубль показника",IF(LEN(J80)=0,"Заповніть план",IF(NOT(ISNUMBER(J80)),"Перевірте план",IF(LEN(K80)=0,"Заповніть факт",IF(NOT(ISNUMBER(K80)),"Перевірте факт",IF(H80="Більше краще",IF(K80&gt;=J80,"У межах","Потрібна увага"),IF(H80="Менше краще",IF(K80&lt;=J80,"У межах","Потрібна увага"),"Налаштуйте напрям"))))))))</x:f>
        <x:v>Заповніть план</x:v>
      </x:c>
      <x:c r="O80" s="47"/>
      <x:c r="P80" s="47"/>
      <x:c r="Q80" s="47"/>
      <x:c r="R80" s="59"/>
      <x:c r="S80" s="40"/>
    </x:row>
    <x:row r="81" ht="34" customHeight="1">
      <x:c r="A81" s="40" t="str">
        <x:v>Тиждень 10</x:v>
      </x:c>
      <x:c r="B81" s="59"/>
      <x:c r="C81" s="59"/>
      <x:c r="D81" s="40" t="str">
        <x:v>Маркетинг</x:v>
      </x:c>
      <x:c r="E81" s="47" t="str">
        <x:v>Вартість залучення клієнта</x:v>
      </x:c>
      <x:c r="F81" s="40" t="str">
        <x:v>грн/клієнт</x:v>
      </x:c>
      <x:c r="G81" s="47" t="str">
        <x:v>Витрати реклами й облік клієнтів</x:v>
      </x:c>
      <x:c r="H81" s="40" t="str">
        <x:v>Менше краще</x:v>
      </x:c>
      <x:c r="I81" s="40" t="str">
        <x:v>Маркетолог</x:v>
      </x:c>
      <x:c r="J81" s="56"/>
      <x:c r="K81" s="56"/>
      <x:c r="L81" s="51" t="str">
        <x:f>IF(OR(N81="У межах",N81="Потрібна увага"),K81-J81,"")</x:f>
      </x:c>
      <x:c r="M81" s="53" t="str">
        <x:f>IF(OR(N81="У межах",N81="Потрібна увага"),IF(J81=0,"",K81/J81-1),"")</x:f>
      </x:c>
      <x:c r="N81" s="41" t="str">
        <x:f>IF(OR(LEN(A81)=0,LEN(D81)=0,LEN(E81)=0),"Перевірте назву або період",IF(COUNTIFS($A$6:$A$109,A81,$D$6:$D$109,D81,$E$6:$E$109,E81)&gt;1,"Дубль показника",IF(LEN(J81)=0,"Заповніть план",IF(NOT(ISNUMBER(J81)),"Перевірте план",IF(LEN(K81)=0,"Заповніть факт",IF(NOT(ISNUMBER(K81)),"Перевірте факт",IF(H81="Більше краще",IF(K81&gt;=J81,"У межах","Потрібна увага"),IF(H81="Менше краще",IF(K81&lt;=J81,"У межах","Потрібна увага"),"Налаштуйте напрям"))))))))</x:f>
        <x:v>Заповніть план</x:v>
      </x:c>
      <x:c r="O81" s="47"/>
      <x:c r="P81" s="47"/>
      <x:c r="Q81" s="47"/>
      <x:c r="R81" s="59"/>
      <x:c r="S81" s="40"/>
    </x:row>
    <x:row r="82" ht="34" customHeight="1">
      <x:c r="A82" s="40" t="str">
        <x:v>Тиждень 10</x:v>
      </x:c>
      <x:c r="B82" s="59"/>
      <x:c r="C82" s="59"/>
      <x:c r="D82" s="40" t="str">
        <x:v>Операції</x:v>
      </x:c>
      <x:c r="E82" s="47" t="str">
        <x:v>Виконання замовлень вчасно</x:v>
      </x:c>
      <x:c r="F82" s="40" t="str">
        <x:v>%</x:v>
      </x:c>
      <x:c r="G82" s="47" t="str">
        <x:v>Журнал замовлень</x:v>
      </x:c>
      <x:c r="H82" s="40" t="str">
        <x:v>Більше краще</x:v>
      </x:c>
      <x:c r="I82" s="40" t="str">
        <x:v>Операційний керівник</x:v>
      </x:c>
      <x:c r="J82" s="57"/>
      <x:c r="K82" s="57"/>
      <x:c r="L82" s="53" t="str">
        <x:f>IF(OR(N82="У межах",N82="Потрібна увага"),K82-J82,"")</x:f>
      </x:c>
      <x:c r="M82" s="53" t="str">
        <x:f>IF(OR(N82="У межах",N82="Потрібна увага"),IF(J82=0,"",K82/J82-1),"")</x:f>
      </x:c>
      <x:c r="N82" s="41" t="str">
        <x:f>IF(OR(LEN(A82)=0,LEN(D82)=0,LEN(E82)=0),"Перевірте назву або період",IF(COUNTIFS($A$6:$A$109,A82,$D$6:$D$109,D82,$E$6:$E$109,E82)&gt;1,"Дубль показника",IF(LEN(J82)=0,"Заповніть план",IF(NOT(ISNUMBER(J82)),"Перевірте план",IF(LEN(K82)=0,"Заповніть факт",IF(NOT(ISNUMBER(K82)),"Перевірте факт",IF(H82="Більше краще",IF(K82&gt;=J82,"У межах","Потрібна увага"),IF(H82="Менше краще",IF(K82&lt;=J82,"У межах","Потрібна увага"),"Налаштуйте напрям"))))))))</x:f>
        <x:v>Заповніть план</x:v>
      </x:c>
      <x:c r="O82" s="47"/>
      <x:c r="P82" s="47"/>
      <x:c r="Q82" s="47"/>
      <x:c r="R82" s="59"/>
      <x:c r="S82" s="40"/>
    </x:row>
    <x:row r="83" ht="34" customHeight="1">
      <x:c r="A83" s="40" t="str">
        <x:v>Тиждень 10</x:v>
      </x:c>
      <x:c r="B83" s="59"/>
      <x:c r="C83" s="59"/>
      <x:c r="D83" s="40" t="str">
        <x:v>Операції</x:v>
      </x:c>
      <x:c r="E83" s="47" t="str">
        <x:v>Повернення або виправлення</x:v>
      </x:c>
      <x:c r="F83" s="40" t="str">
        <x:v>шт</x:v>
      </x:c>
      <x:c r="G83" s="47" t="str">
        <x:v>Облік звернень і повернень</x:v>
      </x:c>
      <x:c r="H83" s="40" t="str">
        <x:v>Менше краще</x:v>
      </x:c>
      <x:c r="I83" s="40" t="str">
        <x:v>Операційний керівник</x:v>
      </x:c>
      <x:c r="J83" s="56"/>
      <x:c r="K83" s="56"/>
      <x:c r="L83" s="51" t="str">
        <x:f>IF(OR(N83="У межах",N83="Потрібна увага"),K83-J83,"")</x:f>
      </x:c>
      <x:c r="M83" s="53" t="str">
        <x:f>IF(OR(N83="У межах",N83="Потрібна увага"),IF(J83=0,"",K83/J83-1),"")</x:f>
      </x:c>
      <x:c r="N83" s="41" t="str">
        <x:f>IF(OR(LEN(A83)=0,LEN(D83)=0,LEN(E83)=0),"Перевірте назву або період",IF(COUNTIFS($A$6:$A$109,A83,$D$6:$D$109,D83,$E$6:$E$109,E83)&gt;1,"Дубль показника",IF(LEN(J83)=0,"Заповніть план",IF(NOT(ISNUMBER(J83)),"Перевірте план",IF(LEN(K83)=0,"Заповніть факт",IF(NOT(ISNUMBER(K83)),"Перевірте факт",IF(H83="Більше краще",IF(K83&gt;=J83,"У межах","Потрібна увага"),IF(H83="Менше краще",IF(K83&lt;=J83,"У межах","Потрібна увага"),"Налаштуйте напрям"))))))))</x:f>
        <x:v>Заповніть план</x:v>
      </x:c>
      <x:c r="O83" s="47"/>
      <x:c r="P83" s="47"/>
      <x:c r="Q83" s="47"/>
      <x:c r="R83" s="59"/>
      <x:c r="S83" s="40"/>
    </x:row>
    <x:row r="84" ht="34" customHeight="1">
      <x:c r="A84" s="40" t="str">
        <x:v>Тиждень 10</x:v>
      </x:c>
      <x:c r="B84" s="59"/>
      <x:c r="C84" s="59"/>
      <x:c r="D84" s="40" t="str">
        <x:v>Фінанси</x:v>
      </x:c>
      <x:c r="E84" s="47" t="str">
        <x:v>Залишок коштів</x:v>
      </x:c>
      <x:c r="F84" s="40" t="str">
        <x:v>грн</x:v>
      </x:c>
      <x:c r="G84" s="47" t="str">
        <x:v>Платіжний календар</x:v>
      </x:c>
      <x:c r="H84" s="40" t="str">
        <x:v>Більше краще</x:v>
      </x:c>
      <x:c r="I84" s="40" t="str">
        <x:v>Власник</x:v>
      </x:c>
      <x:c r="J84" s="56"/>
      <x:c r="K84" s="56"/>
      <x:c r="L84" s="51" t="str">
        <x:f>IF(OR(N84="У межах",N84="Потрібна увага"),K84-J84,"")</x:f>
      </x:c>
      <x:c r="M84" s="53" t="str">
        <x:f>IF(OR(N84="У межах",N84="Потрібна увага"),IF(J84=0,"",K84/J84-1),"")</x:f>
      </x:c>
      <x:c r="N84" s="41" t="str">
        <x:f>IF(OR(LEN(A84)=0,LEN(D84)=0,LEN(E84)=0),"Перевірте назву або період",IF(COUNTIFS($A$6:$A$109,A84,$D$6:$D$109,D84,$E$6:$E$109,E84)&gt;1,"Дубль показника",IF(LEN(J84)=0,"Заповніть план",IF(NOT(ISNUMBER(J84)),"Перевірте план",IF(LEN(K84)=0,"Заповніть факт",IF(NOT(ISNUMBER(K84)),"Перевірте факт",IF(H84="Більше краще",IF(K84&gt;=J84,"У межах","Потрібна увага"),IF(H84="Менше краще",IF(K84&lt;=J84,"У межах","Потрібна увага"),"Налаштуйте напрям"))))))))</x:f>
        <x:v>Заповніть план</x:v>
      </x:c>
      <x:c r="O84" s="47"/>
      <x:c r="P84" s="47"/>
      <x:c r="Q84" s="47"/>
      <x:c r="R84" s="59"/>
      <x:c r="S84" s="40"/>
    </x:row>
    <x:row r="85" ht="34" customHeight="1">
      <x:c r="A85" s="40" t="str">
        <x:v>Тиждень 10</x:v>
      </x:c>
      <x:c r="B85" s="59"/>
      <x:c r="C85" s="59"/>
      <x:c r="D85" s="40" t="str">
        <x:v>Команда</x:v>
      </x:c>
      <x:c r="E85" s="47" t="str">
        <x:v>Виконання ключових задач</x:v>
      </x:c>
      <x:c r="F85" s="40" t="str">
        <x:v>%</x:v>
      </x:c>
      <x:c r="G85" s="47" t="str">
        <x:v>План команди</x:v>
      </x:c>
      <x:c r="H85" s="40" t="str">
        <x:v>Більше краще</x:v>
      </x:c>
      <x:c r="I85" s="40" t="str">
        <x:v>Керівник команди</x:v>
      </x:c>
      <x:c r="J85" s="57"/>
      <x:c r="K85" s="57"/>
      <x:c r="L85" s="53" t="str">
        <x:f>IF(OR(N85="У межах",N85="Потрібна увага"),K85-J85,"")</x:f>
      </x:c>
      <x:c r="M85" s="53" t="str">
        <x:f>IF(OR(N85="У межах",N85="Потрібна увага"),IF(J85=0,"",K85/J85-1),"")</x:f>
      </x:c>
      <x:c r="N85" s="41" t="str">
        <x:f>IF(OR(LEN(A85)=0,LEN(D85)=0,LEN(E85)=0),"Перевірте назву або період",IF(COUNTIFS($A$6:$A$109,A85,$D$6:$D$109,D85,$E$6:$E$109,E85)&gt;1,"Дубль показника",IF(LEN(J85)=0,"Заповніть план",IF(NOT(ISNUMBER(J85)),"Перевірте план",IF(LEN(K85)=0,"Заповніть факт",IF(NOT(ISNUMBER(K85)),"Перевірте факт",IF(H85="Більше краще",IF(K85&gt;=J85,"У межах","Потрібна увага"),IF(H85="Менше краще",IF(K85&lt;=J85,"У межах","Потрібна увага"),"Налаштуйте напрям"))))))))</x:f>
        <x:v>Заповніть план</x:v>
      </x:c>
      <x:c r="O85" s="47"/>
      <x:c r="P85" s="47"/>
      <x:c r="Q85" s="47"/>
      <x:c r="R85" s="59"/>
      <x:c r="S85" s="40"/>
    </x:row>
    <x:row r="86" ht="34" customHeight="1">
      <x:c r="A86" s="40" t="str">
        <x:v>Тиждень 11</x:v>
      </x:c>
      <x:c r="B86" s="59"/>
      <x:c r="C86" s="59"/>
      <x:c r="D86" s="40" t="str">
        <x:v>Продажі</x:v>
      </x:c>
      <x:c r="E86" s="47" t="str">
        <x:v>Дохід</x:v>
      </x:c>
      <x:c r="F86" s="40" t="str">
        <x:v>грн</x:v>
      </x:c>
      <x:c r="G86" s="47" t="str">
        <x:v>Облік оплат</x:v>
      </x:c>
      <x:c r="H86" s="40" t="str">
        <x:v>Більше краще</x:v>
      </x:c>
      <x:c r="I86" s="40" t="str">
        <x:v>Власник</x:v>
      </x:c>
      <x:c r="J86" s="56"/>
      <x:c r="K86" s="56"/>
      <x:c r="L86" s="51" t="str">
        <x:f>IF(OR(N86="У межах",N86="Потрібна увага"),K86-J86,"")</x:f>
      </x:c>
      <x:c r="M86" s="53" t="str">
        <x:f>IF(OR(N86="У межах",N86="Потрібна увага"),IF(J86=0,"",K86/J86-1),"")</x:f>
      </x:c>
      <x:c r="N86" s="41" t="str">
        <x:f>IF(OR(LEN(A86)=0,LEN(D86)=0,LEN(E86)=0),"Перевірте назву або період",IF(COUNTIFS($A$6:$A$109,A86,$D$6:$D$109,D86,$E$6:$E$109,E86)&gt;1,"Дубль показника",IF(LEN(J86)=0,"Заповніть план",IF(NOT(ISNUMBER(J86)),"Перевірте план",IF(LEN(K86)=0,"Заповніть факт",IF(NOT(ISNUMBER(K86)),"Перевірте факт",IF(H86="Більше краще",IF(K86&gt;=J86,"У межах","Потрібна увага"),IF(H86="Менше краще",IF(K86&lt;=J86,"У межах","Потрібна увага"),"Налаштуйте напрям"))))))))</x:f>
        <x:v>Заповніть план</x:v>
      </x:c>
      <x:c r="O86" s="47"/>
      <x:c r="P86" s="47"/>
      <x:c r="Q86" s="47"/>
      <x:c r="R86" s="59"/>
      <x:c r="S86" s="40"/>
    </x:row>
    <x:row r="87" ht="34" customHeight="1">
      <x:c r="A87" s="40" t="str">
        <x:v>Тиждень 11</x:v>
      </x:c>
      <x:c r="B87" s="59"/>
      <x:c r="C87" s="59"/>
      <x:c r="D87" s="40" t="str">
        <x:v>Продажі</x:v>
      </x:c>
      <x:c r="E87" s="47" t="str">
        <x:v>Оплачені замовлення</x:v>
      </x:c>
      <x:c r="F87" s="40" t="str">
        <x:v>шт</x:v>
      </x:c>
      <x:c r="G87" s="47" t="str">
        <x:v>CRM або журнал продажів</x:v>
      </x:c>
      <x:c r="H87" s="40" t="str">
        <x:v>Більше краще</x:v>
      </x:c>
      <x:c r="I87" s="40" t="str">
        <x:v>Керівник продажів</x:v>
      </x:c>
      <x:c r="J87" s="56"/>
      <x:c r="K87" s="56"/>
      <x:c r="L87" s="51" t="str">
        <x:f>IF(OR(N87="У межах",N87="Потрібна увага"),K87-J87,"")</x:f>
      </x:c>
      <x:c r="M87" s="53" t="str">
        <x:f>IF(OR(N87="У межах",N87="Потрібна увага"),IF(J87=0,"",K87/J87-1),"")</x:f>
      </x:c>
      <x:c r="N87" s="41" t="str">
        <x:f>IF(OR(LEN(A87)=0,LEN(D87)=0,LEN(E87)=0),"Перевірте назву або період",IF(COUNTIFS($A$6:$A$109,A87,$D$6:$D$109,D87,$E$6:$E$109,E87)&gt;1,"Дубль показника",IF(LEN(J87)=0,"Заповніть план",IF(NOT(ISNUMBER(J87)),"Перевірте план",IF(LEN(K87)=0,"Заповніть факт",IF(NOT(ISNUMBER(K87)),"Перевірте факт",IF(H87="Більше краще",IF(K87&gt;=J87,"У межах","Потрібна увага"),IF(H87="Менше краще",IF(K87&lt;=J87,"У межах","Потрібна увага"),"Налаштуйте напрям"))))))))</x:f>
        <x:v>Заповніть план</x:v>
      </x:c>
      <x:c r="O87" s="47"/>
      <x:c r="P87" s="47"/>
      <x:c r="Q87" s="47"/>
      <x:c r="R87" s="59"/>
      <x:c r="S87" s="40"/>
    </x:row>
    <x:row r="88" ht="34" customHeight="1">
      <x:c r="A88" s="40" t="str">
        <x:v>Тиждень 11</x:v>
      </x:c>
      <x:c r="B88" s="59"/>
      <x:c r="C88" s="59"/>
      <x:c r="D88" s="40" t="str">
        <x:v>Продажі</x:v>
      </x:c>
      <x:c r="E88" s="47" t="str">
        <x:v>Конверсія звернення в оплату</x:v>
      </x:c>
      <x:c r="F88" s="40" t="str">
        <x:v>%</x:v>
      </x:c>
      <x:c r="G88" s="47" t="str">
        <x:v>CRM або журнал звернень</x:v>
      </x:c>
      <x:c r="H88" s="40" t="str">
        <x:v>Більше краще</x:v>
      </x:c>
      <x:c r="I88" s="40" t="str">
        <x:v>Керівник продажів</x:v>
      </x:c>
      <x:c r="J88" s="57"/>
      <x:c r="K88" s="57"/>
      <x:c r="L88" s="53" t="str">
        <x:f>IF(OR(N88="У межах",N88="Потрібна увага"),K88-J88,"")</x:f>
      </x:c>
      <x:c r="M88" s="53" t="str">
        <x:f>IF(OR(N88="У межах",N88="Потрібна увага"),IF(J88=0,"",K88/J88-1),"")</x:f>
      </x:c>
      <x:c r="N88" s="41" t="str">
        <x:f>IF(OR(LEN(A88)=0,LEN(D88)=0,LEN(E88)=0),"Перевірте назву або період",IF(COUNTIFS($A$6:$A$109,A88,$D$6:$D$109,D88,$E$6:$E$109,E88)&gt;1,"Дубль показника",IF(LEN(J88)=0,"Заповніть план",IF(NOT(ISNUMBER(J88)),"Перевірте план",IF(LEN(K88)=0,"Заповніть факт",IF(NOT(ISNUMBER(K88)),"Перевірте факт",IF(H88="Більше краще",IF(K88&gt;=J88,"У межах","Потрібна увага"),IF(H88="Менше краще",IF(K88&lt;=J88,"У межах","Потрібна увага"),"Налаштуйте напрям"))))))))</x:f>
        <x:v>Заповніть план</x:v>
      </x:c>
      <x:c r="O88" s="47"/>
      <x:c r="P88" s="47"/>
      <x:c r="Q88" s="47"/>
      <x:c r="R88" s="59"/>
      <x:c r="S88" s="40"/>
    </x:row>
    <x:row r="89" ht="34" customHeight="1">
      <x:c r="A89" s="40" t="str">
        <x:v>Тиждень 11</x:v>
      </x:c>
      <x:c r="B89" s="59"/>
      <x:c r="C89" s="59"/>
      <x:c r="D89" s="40" t="str">
        <x:v>Маркетинг</x:v>
      </x:c>
      <x:c r="E89" s="47" t="str">
        <x:v>Вартість залучення клієнта</x:v>
      </x:c>
      <x:c r="F89" s="40" t="str">
        <x:v>грн/клієнт</x:v>
      </x:c>
      <x:c r="G89" s="47" t="str">
        <x:v>Витрати реклами й облік клієнтів</x:v>
      </x:c>
      <x:c r="H89" s="40" t="str">
        <x:v>Менше краще</x:v>
      </x:c>
      <x:c r="I89" s="40" t="str">
        <x:v>Маркетолог</x:v>
      </x:c>
      <x:c r="J89" s="56"/>
      <x:c r="K89" s="56"/>
      <x:c r="L89" s="51" t="str">
        <x:f>IF(OR(N89="У межах",N89="Потрібна увага"),K89-J89,"")</x:f>
      </x:c>
      <x:c r="M89" s="53" t="str">
        <x:f>IF(OR(N89="У межах",N89="Потрібна увага"),IF(J89=0,"",K89/J89-1),"")</x:f>
      </x:c>
      <x:c r="N89" s="41" t="str">
        <x:f>IF(OR(LEN(A89)=0,LEN(D89)=0,LEN(E89)=0),"Перевірте назву або період",IF(COUNTIFS($A$6:$A$109,A89,$D$6:$D$109,D89,$E$6:$E$109,E89)&gt;1,"Дубль показника",IF(LEN(J89)=0,"Заповніть план",IF(NOT(ISNUMBER(J89)),"Перевірте план",IF(LEN(K89)=0,"Заповніть факт",IF(NOT(ISNUMBER(K89)),"Перевірте факт",IF(H89="Більше краще",IF(K89&gt;=J89,"У межах","Потрібна увага"),IF(H89="Менше краще",IF(K89&lt;=J89,"У межах","Потрібна увага"),"Налаштуйте напрям"))))))))</x:f>
        <x:v>Заповніть план</x:v>
      </x:c>
      <x:c r="O89" s="47"/>
      <x:c r="P89" s="47"/>
      <x:c r="Q89" s="47"/>
      <x:c r="R89" s="59"/>
      <x:c r="S89" s="40"/>
    </x:row>
    <x:row r="90" ht="34" customHeight="1">
      <x:c r="A90" s="40" t="str">
        <x:v>Тиждень 11</x:v>
      </x:c>
      <x:c r="B90" s="59"/>
      <x:c r="C90" s="59"/>
      <x:c r="D90" s="40" t="str">
        <x:v>Операції</x:v>
      </x:c>
      <x:c r="E90" s="47" t="str">
        <x:v>Виконання замовлень вчасно</x:v>
      </x:c>
      <x:c r="F90" s="40" t="str">
        <x:v>%</x:v>
      </x:c>
      <x:c r="G90" s="47" t="str">
        <x:v>Журнал замовлень</x:v>
      </x:c>
      <x:c r="H90" s="40" t="str">
        <x:v>Більше краще</x:v>
      </x:c>
      <x:c r="I90" s="40" t="str">
        <x:v>Операційний керівник</x:v>
      </x:c>
      <x:c r="J90" s="57"/>
      <x:c r="K90" s="57"/>
      <x:c r="L90" s="53" t="str">
        <x:f>IF(OR(N90="У межах",N90="Потрібна увага"),K90-J90,"")</x:f>
      </x:c>
      <x:c r="M90" s="53" t="str">
        <x:f>IF(OR(N90="У межах",N90="Потрібна увага"),IF(J90=0,"",K90/J90-1),"")</x:f>
      </x:c>
      <x:c r="N90" s="41" t="str">
        <x:f>IF(OR(LEN(A90)=0,LEN(D90)=0,LEN(E90)=0),"Перевірте назву або період",IF(COUNTIFS($A$6:$A$109,A90,$D$6:$D$109,D90,$E$6:$E$109,E90)&gt;1,"Дубль показника",IF(LEN(J90)=0,"Заповніть план",IF(NOT(ISNUMBER(J90)),"Перевірте план",IF(LEN(K90)=0,"Заповніть факт",IF(NOT(ISNUMBER(K90)),"Перевірте факт",IF(H90="Більше краще",IF(K90&gt;=J90,"У межах","Потрібна увага"),IF(H90="Менше краще",IF(K90&lt;=J90,"У межах","Потрібна увага"),"Налаштуйте напрям"))))))))</x:f>
        <x:v>Заповніть план</x:v>
      </x:c>
      <x:c r="O90" s="47"/>
      <x:c r="P90" s="47"/>
      <x:c r="Q90" s="47"/>
      <x:c r="R90" s="59"/>
      <x:c r="S90" s="40"/>
    </x:row>
    <x:row r="91" ht="34" customHeight="1">
      <x:c r="A91" s="40" t="str">
        <x:v>Тиждень 11</x:v>
      </x:c>
      <x:c r="B91" s="59"/>
      <x:c r="C91" s="59"/>
      <x:c r="D91" s="40" t="str">
        <x:v>Операції</x:v>
      </x:c>
      <x:c r="E91" s="47" t="str">
        <x:v>Повернення або виправлення</x:v>
      </x:c>
      <x:c r="F91" s="40" t="str">
        <x:v>шт</x:v>
      </x:c>
      <x:c r="G91" s="47" t="str">
        <x:v>Облік звернень і повернень</x:v>
      </x:c>
      <x:c r="H91" s="40" t="str">
        <x:v>Менше краще</x:v>
      </x:c>
      <x:c r="I91" s="40" t="str">
        <x:v>Операційний керівник</x:v>
      </x:c>
      <x:c r="J91" s="56"/>
      <x:c r="K91" s="56"/>
      <x:c r="L91" s="51" t="str">
        <x:f>IF(OR(N91="У межах",N91="Потрібна увага"),K91-J91,"")</x:f>
      </x:c>
      <x:c r="M91" s="53" t="str">
        <x:f>IF(OR(N91="У межах",N91="Потрібна увага"),IF(J91=0,"",K91/J91-1),"")</x:f>
      </x:c>
      <x:c r="N91" s="41" t="str">
        <x:f>IF(OR(LEN(A91)=0,LEN(D91)=0,LEN(E91)=0),"Перевірте назву або період",IF(COUNTIFS($A$6:$A$109,A91,$D$6:$D$109,D91,$E$6:$E$109,E91)&gt;1,"Дубль показника",IF(LEN(J91)=0,"Заповніть план",IF(NOT(ISNUMBER(J91)),"Перевірте план",IF(LEN(K91)=0,"Заповніть факт",IF(NOT(ISNUMBER(K91)),"Перевірте факт",IF(H91="Більше краще",IF(K91&gt;=J91,"У межах","Потрібна увага"),IF(H91="Менше краще",IF(K91&lt;=J91,"У межах","Потрібна увага"),"Налаштуйте напрям"))))))))</x:f>
        <x:v>Заповніть план</x:v>
      </x:c>
      <x:c r="O91" s="47"/>
      <x:c r="P91" s="47"/>
      <x:c r="Q91" s="47"/>
      <x:c r="R91" s="59"/>
      <x:c r="S91" s="40"/>
    </x:row>
    <x:row r="92" ht="34" customHeight="1">
      <x:c r="A92" s="40" t="str">
        <x:v>Тиждень 11</x:v>
      </x:c>
      <x:c r="B92" s="59"/>
      <x:c r="C92" s="59"/>
      <x:c r="D92" s="40" t="str">
        <x:v>Фінанси</x:v>
      </x:c>
      <x:c r="E92" s="47" t="str">
        <x:v>Залишок коштів</x:v>
      </x:c>
      <x:c r="F92" s="40" t="str">
        <x:v>грн</x:v>
      </x:c>
      <x:c r="G92" s="47" t="str">
        <x:v>Платіжний календар</x:v>
      </x:c>
      <x:c r="H92" s="40" t="str">
        <x:v>Більше краще</x:v>
      </x:c>
      <x:c r="I92" s="40" t="str">
        <x:v>Власник</x:v>
      </x:c>
      <x:c r="J92" s="56"/>
      <x:c r="K92" s="56"/>
      <x:c r="L92" s="51" t="str">
        <x:f>IF(OR(N92="У межах",N92="Потрібна увага"),K92-J92,"")</x:f>
      </x:c>
      <x:c r="M92" s="53" t="str">
        <x:f>IF(OR(N92="У межах",N92="Потрібна увага"),IF(J92=0,"",K92/J92-1),"")</x:f>
      </x:c>
      <x:c r="N92" s="41" t="str">
        <x:f>IF(OR(LEN(A92)=0,LEN(D92)=0,LEN(E92)=0),"Перевірте назву або період",IF(COUNTIFS($A$6:$A$109,A92,$D$6:$D$109,D92,$E$6:$E$109,E92)&gt;1,"Дубль показника",IF(LEN(J92)=0,"Заповніть план",IF(NOT(ISNUMBER(J92)),"Перевірте план",IF(LEN(K92)=0,"Заповніть факт",IF(NOT(ISNUMBER(K92)),"Перевірте факт",IF(H92="Більше краще",IF(K92&gt;=J92,"У межах","Потрібна увага"),IF(H92="Менше краще",IF(K92&lt;=J92,"У межах","Потрібна увага"),"Налаштуйте напрям"))))))))</x:f>
        <x:v>Заповніть план</x:v>
      </x:c>
      <x:c r="O92" s="47"/>
      <x:c r="P92" s="47"/>
      <x:c r="Q92" s="47"/>
      <x:c r="R92" s="59"/>
      <x:c r="S92" s="40"/>
    </x:row>
    <x:row r="93" ht="34" customHeight="1">
      <x:c r="A93" s="40" t="str">
        <x:v>Тиждень 11</x:v>
      </x:c>
      <x:c r="B93" s="59"/>
      <x:c r="C93" s="59"/>
      <x:c r="D93" s="40" t="str">
        <x:v>Команда</x:v>
      </x:c>
      <x:c r="E93" s="47" t="str">
        <x:v>Виконання ключових задач</x:v>
      </x:c>
      <x:c r="F93" s="40" t="str">
        <x:v>%</x:v>
      </x:c>
      <x:c r="G93" s="47" t="str">
        <x:v>План команди</x:v>
      </x:c>
      <x:c r="H93" s="40" t="str">
        <x:v>Більше краще</x:v>
      </x:c>
      <x:c r="I93" s="40" t="str">
        <x:v>Керівник команди</x:v>
      </x:c>
      <x:c r="J93" s="57"/>
      <x:c r="K93" s="57"/>
      <x:c r="L93" s="53" t="str">
        <x:f>IF(OR(N93="У межах",N93="Потрібна увага"),K93-J93,"")</x:f>
      </x:c>
      <x:c r="M93" s="53" t="str">
        <x:f>IF(OR(N93="У межах",N93="Потрібна увага"),IF(J93=0,"",K93/J93-1),"")</x:f>
      </x:c>
      <x:c r="N93" s="41" t="str">
        <x:f>IF(OR(LEN(A93)=0,LEN(D93)=0,LEN(E93)=0),"Перевірте назву або період",IF(COUNTIFS($A$6:$A$109,A93,$D$6:$D$109,D93,$E$6:$E$109,E93)&gt;1,"Дубль показника",IF(LEN(J93)=0,"Заповніть план",IF(NOT(ISNUMBER(J93)),"Перевірте план",IF(LEN(K93)=0,"Заповніть факт",IF(NOT(ISNUMBER(K93)),"Перевірте факт",IF(H93="Більше краще",IF(K93&gt;=J93,"У межах","Потрібна увага"),IF(H93="Менше краще",IF(K93&lt;=J93,"У межах","Потрібна увага"),"Налаштуйте напрям"))))))))</x:f>
        <x:v>Заповніть план</x:v>
      </x:c>
      <x:c r="O93" s="47"/>
      <x:c r="P93" s="47"/>
      <x:c r="Q93" s="47"/>
      <x:c r="R93" s="59"/>
      <x:c r="S93" s="40"/>
    </x:row>
    <x:row r="94" ht="34" customHeight="1">
      <x:c r="A94" s="40" t="str">
        <x:v>Тиждень 12</x:v>
      </x:c>
      <x:c r="B94" s="59"/>
      <x:c r="C94" s="59"/>
      <x:c r="D94" s="40" t="str">
        <x:v>Продажі</x:v>
      </x:c>
      <x:c r="E94" s="47" t="str">
        <x:v>Дохід</x:v>
      </x:c>
      <x:c r="F94" s="40" t="str">
        <x:v>грн</x:v>
      </x:c>
      <x:c r="G94" s="47" t="str">
        <x:v>Облік оплат</x:v>
      </x:c>
      <x:c r="H94" s="40" t="str">
        <x:v>Більше краще</x:v>
      </x:c>
      <x:c r="I94" s="40" t="str">
        <x:v>Власник</x:v>
      </x:c>
      <x:c r="J94" s="56"/>
      <x:c r="K94" s="56"/>
      <x:c r="L94" s="51" t="str">
        <x:f>IF(OR(N94="У межах",N94="Потрібна увага"),K94-J94,"")</x:f>
      </x:c>
      <x:c r="M94" s="53" t="str">
        <x:f>IF(OR(N94="У межах",N94="Потрібна увага"),IF(J94=0,"",K94/J94-1),"")</x:f>
      </x:c>
      <x:c r="N94" s="41" t="str">
        <x:f>IF(OR(LEN(A94)=0,LEN(D94)=0,LEN(E94)=0),"Перевірте назву або період",IF(COUNTIFS($A$6:$A$109,A94,$D$6:$D$109,D94,$E$6:$E$109,E94)&gt;1,"Дубль показника",IF(LEN(J94)=0,"Заповніть план",IF(NOT(ISNUMBER(J94)),"Перевірте план",IF(LEN(K94)=0,"Заповніть факт",IF(NOT(ISNUMBER(K94)),"Перевірте факт",IF(H94="Більше краще",IF(K94&gt;=J94,"У межах","Потрібна увага"),IF(H94="Менше краще",IF(K94&lt;=J94,"У межах","Потрібна увага"),"Налаштуйте напрям"))))))))</x:f>
        <x:v>Заповніть план</x:v>
      </x:c>
      <x:c r="O94" s="47"/>
      <x:c r="P94" s="47"/>
      <x:c r="Q94" s="47"/>
      <x:c r="R94" s="59"/>
      <x:c r="S94" s="40"/>
    </x:row>
    <x:row r="95" ht="34" customHeight="1">
      <x:c r="A95" s="40" t="str">
        <x:v>Тиждень 12</x:v>
      </x:c>
      <x:c r="B95" s="59"/>
      <x:c r="C95" s="59"/>
      <x:c r="D95" s="40" t="str">
        <x:v>Продажі</x:v>
      </x:c>
      <x:c r="E95" s="47" t="str">
        <x:v>Оплачені замовлення</x:v>
      </x:c>
      <x:c r="F95" s="40" t="str">
        <x:v>шт</x:v>
      </x:c>
      <x:c r="G95" s="47" t="str">
        <x:v>CRM або журнал продажів</x:v>
      </x:c>
      <x:c r="H95" s="40" t="str">
        <x:v>Більше краще</x:v>
      </x:c>
      <x:c r="I95" s="40" t="str">
        <x:v>Керівник продажів</x:v>
      </x:c>
      <x:c r="J95" s="56"/>
      <x:c r="K95" s="56"/>
      <x:c r="L95" s="51" t="str">
        <x:f>IF(OR(N95="У межах",N95="Потрібна увага"),K95-J95,"")</x:f>
      </x:c>
      <x:c r="M95" s="53" t="str">
        <x:f>IF(OR(N95="У межах",N95="Потрібна увага"),IF(J95=0,"",K95/J95-1),"")</x:f>
      </x:c>
      <x:c r="N95" s="41" t="str">
        <x:f>IF(OR(LEN(A95)=0,LEN(D95)=0,LEN(E95)=0),"Перевірте назву або період",IF(COUNTIFS($A$6:$A$109,A95,$D$6:$D$109,D95,$E$6:$E$109,E95)&gt;1,"Дубль показника",IF(LEN(J95)=0,"Заповніть план",IF(NOT(ISNUMBER(J95)),"Перевірте план",IF(LEN(K95)=0,"Заповніть факт",IF(NOT(ISNUMBER(K95)),"Перевірте факт",IF(H95="Більше краще",IF(K95&gt;=J95,"У межах","Потрібна увага"),IF(H95="Менше краще",IF(K95&lt;=J95,"У межах","Потрібна увага"),"Налаштуйте напрям"))))))))</x:f>
        <x:v>Заповніть план</x:v>
      </x:c>
      <x:c r="O95" s="47"/>
      <x:c r="P95" s="47"/>
      <x:c r="Q95" s="47"/>
      <x:c r="R95" s="59"/>
      <x:c r="S95" s="40"/>
    </x:row>
    <x:row r="96" ht="34" customHeight="1">
      <x:c r="A96" s="40" t="str">
        <x:v>Тиждень 12</x:v>
      </x:c>
      <x:c r="B96" s="59"/>
      <x:c r="C96" s="59"/>
      <x:c r="D96" s="40" t="str">
        <x:v>Продажі</x:v>
      </x:c>
      <x:c r="E96" s="47" t="str">
        <x:v>Конверсія звернення в оплату</x:v>
      </x:c>
      <x:c r="F96" s="40" t="str">
        <x:v>%</x:v>
      </x:c>
      <x:c r="G96" s="47" t="str">
        <x:v>CRM або журнал звернень</x:v>
      </x:c>
      <x:c r="H96" s="40" t="str">
        <x:v>Більше краще</x:v>
      </x:c>
      <x:c r="I96" s="40" t="str">
        <x:v>Керівник продажів</x:v>
      </x:c>
      <x:c r="J96" s="57"/>
      <x:c r="K96" s="57"/>
      <x:c r="L96" s="53" t="str">
        <x:f>IF(OR(N96="У межах",N96="Потрібна увага"),K96-J96,"")</x:f>
      </x:c>
      <x:c r="M96" s="53" t="str">
        <x:f>IF(OR(N96="У межах",N96="Потрібна увага"),IF(J96=0,"",K96/J96-1),"")</x:f>
      </x:c>
      <x:c r="N96" s="41" t="str">
        <x:f>IF(OR(LEN(A96)=0,LEN(D96)=0,LEN(E96)=0),"Перевірте назву або період",IF(COUNTIFS($A$6:$A$109,A96,$D$6:$D$109,D96,$E$6:$E$109,E96)&gt;1,"Дубль показника",IF(LEN(J96)=0,"Заповніть план",IF(NOT(ISNUMBER(J96)),"Перевірте план",IF(LEN(K96)=0,"Заповніть факт",IF(NOT(ISNUMBER(K96)),"Перевірте факт",IF(H96="Більше краще",IF(K96&gt;=J96,"У межах","Потрібна увага"),IF(H96="Менше краще",IF(K96&lt;=J96,"У межах","Потрібна увага"),"Налаштуйте напрям"))))))))</x:f>
        <x:v>Заповніть план</x:v>
      </x:c>
      <x:c r="O96" s="47"/>
      <x:c r="P96" s="47"/>
      <x:c r="Q96" s="47"/>
      <x:c r="R96" s="59"/>
      <x:c r="S96" s="40"/>
    </x:row>
    <x:row r="97" ht="34" customHeight="1">
      <x:c r="A97" s="40" t="str">
        <x:v>Тиждень 12</x:v>
      </x:c>
      <x:c r="B97" s="59"/>
      <x:c r="C97" s="59"/>
      <x:c r="D97" s="40" t="str">
        <x:v>Маркетинг</x:v>
      </x:c>
      <x:c r="E97" s="47" t="str">
        <x:v>Вартість залучення клієнта</x:v>
      </x:c>
      <x:c r="F97" s="40" t="str">
        <x:v>грн/клієнт</x:v>
      </x:c>
      <x:c r="G97" s="47" t="str">
        <x:v>Витрати реклами й облік клієнтів</x:v>
      </x:c>
      <x:c r="H97" s="40" t="str">
        <x:v>Менше краще</x:v>
      </x:c>
      <x:c r="I97" s="40" t="str">
        <x:v>Маркетолог</x:v>
      </x:c>
      <x:c r="J97" s="56"/>
      <x:c r="K97" s="56"/>
      <x:c r="L97" s="51" t="str">
        <x:f>IF(OR(N97="У межах",N97="Потрібна увага"),K97-J97,"")</x:f>
      </x:c>
      <x:c r="M97" s="53" t="str">
        <x:f>IF(OR(N97="У межах",N97="Потрібна увага"),IF(J97=0,"",K97/J97-1),"")</x:f>
      </x:c>
      <x:c r="N97" s="41" t="str">
        <x:f>IF(OR(LEN(A97)=0,LEN(D97)=0,LEN(E97)=0),"Перевірте назву або період",IF(COUNTIFS($A$6:$A$109,A97,$D$6:$D$109,D97,$E$6:$E$109,E97)&gt;1,"Дубль показника",IF(LEN(J97)=0,"Заповніть план",IF(NOT(ISNUMBER(J97)),"Перевірте план",IF(LEN(K97)=0,"Заповніть факт",IF(NOT(ISNUMBER(K97)),"Перевірте факт",IF(H97="Більше краще",IF(K97&gt;=J97,"У межах","Потрібна увага"),IF(H97="Менше краще",IF(K97&lt;=J97,"У межах","Потрібна увага"),"Налаштуйте напрям"))))))))</x:f>
        <x:v>Заповніть план</x:v>
      </x:c>
      <x:c r="O97" s="47"/>
      <x:c r="P97" s="47"/>
      <x:c r="Q97" s="47"/>
      <x:c r="R97" s="59"/>
      <x:c r="S97" s="40"/>
    </x:row>
    <x:row r="98" ht="34" customHeight="1">
      <x:c r="A98" s="40" t="str">
        <x:v>Тиждень 12</x:v>
      </x:c>
      <x:c r="B98" s="59"/>
      <x:c r="C98" s="59"/>
      <x:c r="D98" s="40" t="str">
        <x:v>Операції</x:v>
      </x:c>
      <x:c r="E98" s="47" t="str">
        <x:v>Виконання замовлень вчасно</x:v>
      </x:c>
      <x:c r="F98" s="40" t="str">
        <x:v>%</x:v>
      </x:c>
      <x:c r="G98" s="47" t="str">
        <x:v>Журнал замовлень</x:v>
      </x:c>
      <x:c r="H98" s="40" t="str">
        <x:v>Більше краще</x:v>
      </x:c>
      <x:c r="I98" s="40" t="str">
        <x:v>Операційний керівник</x:v>
      </x:c>
      <x:c r="J98" s="57"/>
      <x:c r="K98" s="57"/>
      <x:c r="L98" s="53" t="str">
        <x:f>IF(OR(N98="У межах",N98="Потрібна увага"),K98-J98,"")</x:f>
      </x:c>
      <x:c r="M98" s="53" t="str">
        <x:f>IF(OR(N98="У межах",N98="Потрібна увага"),IF(J98=0,"",K98/J98-1),"")</x:f>
      </x:c>
      <x:c r="N98" s="41" t="str">
        <x:f>IF(OR(LEN(A98)=0,LEN(D98)=0,LEN(E98)=0),"Перевірте назву або період",IF(COUNTIFS($A$6:$A$109,A98,$D$6:$D$109,D98,$E$6:$E$109,E98)&gt;1,"Дубль показника",IF(LEN(J98)=0,"Заповніть план",IF(NOT(ISNUMBER(J98)),"Перевірте план",IF(LEN(K98)=0,"Заповніть факт",IF(NOT(ISNUMBER(K98)),"Перевірте факт",IF(H98="Більше краще",IF(K98&gt;=J98,"У межах","Потрібна увага"),IF(H98="Менше краще",IF(K98&lt;=J98,"У межах","Потрібна увага"),"Налаштуйте напрям"))))))))</x:f>
        <x:v>Заповніть план</x:v>
      </x:c>
      <x:c r="O98" s="47"/>
      <x:c r="P98" s="47"/>
      <x:c r="Q98" s="47"/>
      <x:c r="R98" s="59"/>
      <x:c r="S98" s="40"/>
    </x:row>
    <x:row r="99" ht="34" customHeight="1">
      <x:c r="A99" s="40" t="str">
        <x:v>Тиждень 12</x:v>
      </x:c>
      <x:c r="B99" s="59"/>
      <x:c r="C99" s="59"/>
      <x:c r="D99" s="40" t="str">
        <x:v>Операції</x:v>
      </x:c>
      <x:c r="E99" s="47" t="str">
        <x:v>Повернення або виправлення</x:v>
      </x:c>
      <x:c r="F99" s="40" t="str">
        <x:v>шт</x:v>
      </x:c>
      <x:c r="G99" s="47" t="str">
        <x:v>Облік звернень і повернень</x:v>
      </x:c>
      <x:c r="H99" s="40" t="str">
        <x:v>Менше краще</x:v>
      </x:c>
      <x:c r="I99" s="40" t="str">
        <x:v>Операційний керівник</x:v>
      </x:c>
      <x:c r="J99" s="56"/>
      <x:c r="K99" s="56"/>
      <x:c r="L99" s="51" t="str">
        <x:f>IF(OR(N99="У межах",N99="Потрібна увага"),K99-J99,"")</x:f>
      </x:c>
      <x:c r="M99" s="53" t="str">
        <x:f>IF(OR(N99="У межах",N99="Потрібна увага"),IF(J99=0,"",K99/J99-1),"")</x:f>
      </x:c>
      <x:c r="N99" s="41" t="str">
        <x:f>IF(OR(LEN(A99)=0,LEN(D99)=0,LEN(E99)=0),"Перевірте назву або період",IF(COUNTIFS($A$6:$A$109,A99,$D$6:$D$109,D99,$E$6:$E$109,E99)&gt;1,"Дубль показника",IF(LEN(J99)=0,"Заповніть план",IF(NOT(ISNUMBER(J99)),"Перевірте план",IF(LEN(K99)=0,"Заповніть факт",IF(NOT(ISNUMBER(K99)),"Перевірте факт",IF(H99="Більше краще",IF(K99&gt;=J99,"У межах","Потрібна увага"),IF(H99="Менше краще",IF(K99&lt;=J99,"У межах","Потрібна увага"),"Налаштуйте напрям"))))))))</x:f>
        <x:v>Заповніть план</x:v>
      </x:c>
      <x:c r="O99" s="47"/>
      <x:c r="P99" s="47"/>
      <x:c r="Q99" s="47"/>
      <x:c r="R99" s="59"/>
      <x:c r="S99" s="40"/>
    </x:row>
    <x:row r="100" ht="34" customHeight="1">
      <x:c r="A100" s="40" t="str">
        <x:v>Тиждень 12</x:v>
      </x:c>
      <x:c r="B100" s="59"/>
      <x:c r="C100" s="59"/>
      <x:c r="D100" s="40" t="str">
        <x:v>Фінанси</x:v>
      </x:c>
      <x:c r="E100" s="47" t="str">
        <x:v>Залишок коштів</x:v>
      </x:c>
      <x:c r="F100" s="40" t="str">
        <x:v>грн</x:v>
      </x:c>
      <x:c r="G100" s="47" t="str">
        <x:v>Платіжний календар</x:v>
      </x:c>
      <x:c r="H100" s="40" t="str">
        <x:v>Більше краще</x:v>
      </x:c>
      <x:c r="I100" s="40" t="str">
        <x:v>Власник</x:v>
      </x:c>
      <x:c r="J100" s="56"/>
      <x:c r="K100" s="56"/>
      <x:c r="L100" s="51" t="str">
        <x:f>IF(OR(N100="У межах",N100="Потрібна увага"),K100-J100,"")</x:f>
      </x:c>
      <x:c r="M100" s="53" t="str">
        <x:f>IF(OR(N100="У межах",N100="Потрібна увага"),IF(J100=0,"",K100/J100-1),"")</x:f>
      </x:c>
      <x:c r="N100" s="41" t="str">
        <x:f>IF(OR(LEN(A100)=0,LEN(D100)=0,LEN(E100)=0),"Перевірте назву або період",IF(COUNTIFS($A$6:$A$109,A100,$D$6:$D$109,D100,$E$6:$E$109,E100)&gt;1,"Дубль показника",IF(LEN(J100)=0,"Заповніть план",IF(NOT(ISNUMBER(J100)),"Перевірте план",IF(LEN(K100)=0,"Заповніть факт",IF(NOT(ISNUMBER(K100)),"Перевірте факт",IF(H100="Більше краще",IF(K100&gt;=J100,"У межах","Потрібна увага"),IF(H100="Менше краще",IF(K100&lt;=J100,"У межах","Потрібна увага"),"Налаштуйте напрям"))))))))</x:f>
        <x:v>Заповніть план</x:v>
      </x:c>
      <x:c r="O100" s="47"/>
      <x:c r="P100" s="47"/>
      <x:c r="Q100" s="47"/>
      <x:c r="R100" s="59"/>
      <x:c r="S100" s="40"/>
    </x:row>
    <x:row r="101" ht="34" customHeight="1">
      <x:c r="A101" s="40" t="str">
        <x:v>Тиждень 12</x:v>
      </x:c>
      <x:c r="B101" s="59"/>
      <x:c r="C101" s="59"/>
      <x:c r="D101" s="40" t="str">
        <x:v>Команда</x:v>
      </x:c>
      <x:c r="E101" s="47" t="str">
        <x:v>Виконання ключових задач</x:v>
      </x:c>
      <x:c r="F101" s="40" t="str">
        <x:v>%</x:v>
      </x:c>
      <x:c r="G101" s="47" t="str">
        <x:v>План команди</x:v>
      </x:c>
      <x:c r="H101" s="40" t="str">
        <x:v>Більше краще</x:v>
      </x:c>
      <x:c r="I101" s="40" t="str">
        <x:v>Керівник команди</x:v>
      </x:c>
      <x:c r="J101" s="57"/>
      <x:c r="K101" s="57"/>
      <x:c r="L101" s="53" t="str">
        <x:f>IF(OR(N101="У межах",N101="Потрібна увага"),K101-J101,"")</x:f>
      </x:c>
      <x:c r="M101" s="53" t="str">
        <x:f>IF(OR(N101="У межах",N101="Потрібна увага"),IF(J101=0,"",K101/J101-1),"")</x:f>
      </x:c>
      <x:c r="N101" s="41" t="str">
        <x:f>IF(OR(LEN(A101)=0,LEN(D101)=0,LEN(E101)=0),"Перевірте назву або період",IF(COUNTIFS($A$6:$A$109,A101,$D$6:$D$109,D101,$E$6:$E$109,E101)&gt;1,"Дубль показника",IF(LEN(J101)=0,"Заповніть план",IF(NOT(ISNUMBER(J101)),"Перевірте план",IF(LEN(K101)=0,"Заповніть факт",IF(NOT(ISNUMBER(K101)),"Перевірте факт",IF(H101="Більше краще",IF(K101&gt;=J101,"У межах","Потрібна увага"),IF(H101="Менше краще",IF(K101&lt;=J101,"У межах","Потрібна увага"),"Налаштуйте напрям"))))))))</x:f>
        <x:v>Заповніть план</x:v>
      </x:c>
      <x:c r="O101" s="47"/>
      <x:c r="P101" s="47"/>
      <x:c r="Q101" s="47"/>
      <x:c r="R101" s="59"/>
      <x:c r="S101" s="40"/>
    </x:row>
    <x:row r="102" ht="34" customHeight="1">
      <x:c r="A102" s="40" t="str">
        <x:v>Тиждень 13</x:v>
      </x:c>
      <x:c r="B102" s="59"/>
      <x:c r="C102" s="59"/>
      <x:c r="D102" s="40" t="str">
        <x:v>Продажі</x:v>
      </x:c>
      <x:c r="E102" s="47" t="str">
        <x:v>Дохід</x:v>
      </x:c>
      <x:c r="F102" s="40" t="str">
        <x:v>грн</x:v>
      </x:c>
      <x:c r="G102" s="47" t="str">
        <x:v>Облік оплат</x:v>
      </x:c>
      <x:c r="H102" s="40" t="str">
        <x:v>Більше краще</x:v>
      </x:c>
      <x:c r="I102" s="40" t="str">
        <x:v>Власник</x:v>
      </x:c>
      <x:c r="J102" s="56"/>
      <x:c r="K102" s="56"/>
      <x:c r="L102" s="51" t="str">
        <x:f>IF(OR(N102="У межах",N102="Потрібна увага"),K102-J102,"")</x:f>
      </x:c>
      <x:c r="M102" s="53" t="str">
        <x:f>IF(OR(N102="У межах",N102="Потрібна увага"),IF(J102=0,"",K102/J102-1),"")</x:f>
      </x:c>
      <x:c r="N102" s="41" t="str">
        <x:f>IF(OR(LEN(A102)=0,LEN(D102)=0,LEN(E102)=0),"Перевірте назву або період",IF(COUNTIFS($A$6:$A$109,A102,$D$6:$D$109,D102,$E$6:$E$109,E102)&gt;1,"Дубль показника",IF(LEN(J102)=0,"Заповніть план",IF(NOT(ISNUMBER(J102)),"Перевірте план",IF(LEN(K102)=0,"Заповніть факт",IF(NOT(ISNUMBER(K102)),"Перевірте факт",IF(H102="Більше краще",IF(K102&gt;=J102,"У межах","Потрібна увага"),IF(H102="Менше краще",IF(K102&lt;=J102,"У межах","Потрібна увага"),"Налаштуйте напрям"))))))))</x:f>
        <x:v>Заповніть план</x:v>
      </x:c>
      <x:c r="O102" s="47"/>
      <x:c r="P102" s="47"/>
      <x:c r="Q102" s="47"/>
      <x:c r="R102" s="59"/>
      <x:c r="S102" s="40"/>
    </x:row>
    <x:row r="103" ht="34" customHeight="1">
      <x:c r="A103" s="40" t="str">
        <x:v>Тиждень 13</x:v>
      </x:c>
      <x:c r="B103" s="59"/>
      <x:c r="C103" s="59"/>
      <x:c r="D103" s="40" t="str">
        <x:v>Продажі</x:v>
      </x:c>
      <x:c r="E103" s="47" t="str">
        <x:v>Оплачені замовлення</x:v>
      </x:c>
      <x:c r="F103" s="40" t="str">
        <x:v>шт</x:v>
      </x:c>
      <x:c r="G103" s="47" t="str">
        <x:v>CRM або журнал продажів</x:v>
      </x:c>
      <x:c r="H103" s="40" t="str">
        <x:v>Більше краще</x:v>
      </x:c>
      <x:c r="I103" s="40" t="str">
        <x:v>Керівник продажів</x:v>
      </x:c>
      <x:c r="J103" s="56"/>
      <x:c r="K103" s="56"/>
      <x:c r="L103" s="51" t="str">
        <x:f>IF(OR(N103="У межах",N103="Потрібна увага"),K103-J103,"")</x:f>
      </x:c>
      <x:c r="M103" s="53" t="str">
        <x:f>IF(OR(N103="У межах",N103="Потрібна увага"),IF(J103=0,"",K103/J103-1),"")</x:f>
      </x:c>
      <x:c r="N103" s="41" t="str">
        <x:f>IF(OR(LEN(A103)=0,LEN(D103)=0,LEN(E103)=0),"Перевірте назву або період",IF(COUNTIFS($A$6:$A$109,A103,$D$6:$D$109,D103,$E$6:$E$109,E103)&gt;1,"Дубль показника",IF(LEN(J103)=0,"Заповніть план",IF(NOT(ISNUMBER(J103)),"Перевірте план",IF(LEN(K103)=0,"Заповніть факт",IF(NOT(ISNUMBER(K103)),"Перевірте факт",IF(H103="Більше краще",IF(K103&gt;=J103,"У межах","Потрібна увага"),IF(H103="Менше краще",IF(K103&lt;=J103,"У межах","Потрібна увага"),"Налаштуйте напрям"))))))))</x:f>
        <x:v>Заповніть план</x:v>
      </x:c>
      <x:c r="O103" s="47"/>
      <x:c r="P103" s="47"/>
      <x:c r="Q103" s="47"/>
      <x:c r="R103" s="59"/>
      <x:c r="S103" s="40"/>
    </x:row>
    <x:row r="104" ht="34" customHeight="1">
      <x:c r="A104" s="40" t="str">
        <x:v>Тиждень 13</x:v>
      </x:c>
      <x:c r="B104" s="59"/>
      <x:c r="C104" s="59"/>
      <x:c r="D104" s="40" t="str">
        <x:v>Продажі</x:v>
      </x:c>
      <x:c r="E104" s="47" t="str">
        <x:v>Конверсія звернення в оплату</x:v>
      </x:c>
      <x:c r="F104" s="40" t="str">
        <x:v>%</x:v>
      </x:c>
      <x:c r="G104" s="47" t="str">
        <x:v>CRM або журнал звернень</x:v>
      </x:c>
      <x:c r="H104" s="40" t="str">
        <x:v>Більше краще</x:v>
      </x:c>
      <x:c r="I104" s="40" t="str">
        <x:v>Керівник продажів</x:v>
      </x:c>
      <x:c r="J104" s="57"/>
      <x:c r="K104" s="57"/>
      <x:c r="L104" s="53" t="str">
        <x:f>IF(OR(N104="У межах",N104="Потрібна увага"),K104-J104,"")</x:f>
      </x:c>
      <x:c r="M104" s="53" t="str">
        <x:f>IF(OR(N104="У межах",N104="Потрібна увага"),IF(J104=0,"",K104/J104-1),"")</x:f>
      </x:c>
      <x:c r="N104" s="41" t="str">
        <x:f>IF(OR(LEN(A104)=0,LEN(D104)=0,LEN(E104)=0),"Перевірте назву або період",IF(COUNTIFS($A$6:$A$109,A104,$D$6:$D$109,D104,$E$6:$E$109,E104)&gt;1,"Дубль показника",IF(LEN(J104)=0,"Заповніть план",IF(NOT(ISNUMBER(J104)),"Перевірте план",IF(LEN(K104)=0,"Заповніть факт",IF(NOT(ISNUMBER(K104)),"Перевірте факт",IF(H104="Більше краще",IF(K104&gt;=J104,"У межах","Потрібна увага"),IF(H104="Менше краще",IF(K104&lt;=J104,"У межах","Потрібна увага"),"Налаштуйте напрям"))))))))</x:f>
        <x:v>Заповніть план</x:v>
      </x:c>
      <x:c r="O104" s="47"/>
      <x:c r="P104" s="47"/>
      <x:c r="Q104" s="47"/>
      <x:c r="R104" s="59"/>
      <x:c r="S104" s="40"/>
    </x:row>
    <x:row r="105" ht="34" customHeight="1">
      <x:c r="A105" s="40" t="str">
        <x:v>Тиждень 13</x:v>
      </x:c>
      <x:c r="B105" s="59"/>
      <x:c r="C105" s="59"/>
      <x:c r="D105" s="40" t="str">
        <x:v>Маркетинг</x:v>
      </x:c>
      <x:c r="E105" s="47" t="str">
        <x:v>Вартість залучення клієнта</x:v>
      </x:c>
      <x:c r="F105" s="40" t="str">
        <x:v>грн/клієнт</x:v>
      </x:c>
      <x:c r="G105" s="47" t="str">
        <x:v>Витрати реклами й облік клієнтів</x:v>
      </x:c>
      <x:c r="H105" s="40" t="str">
        <x:v>Менше краще</x:v>
      </x:c>
      <x:c r="I105" s="40" t="str">
        <x:v>Маркетолог</x:v>
      </x:c>
      <x:c r="J105" s="56"/>
      <x:c r="K105" s="56"/>
      <x:c r="L105" s="51" t="str">
        <x:f>IF(OR(N105="У межах",N105="Потрібна увага"),K105-J105,"")</x:f>
      </x:c>
      <x:c r="M105" s="53" t="str">
        <x:f>IF(OR(N105="У межах",N105="Потрібна увага"),IF(J105=0,"",K105/J105-1),"")</x:f>
      </x:c>
      <x:c r="N105" s="41" t="str">
        <x:f>IF(OR(LEN(A105)=0,LEN(D105)=0,LEN(E105)=0),"Перевірте назву або період",IF(COUNTIFS($A$6:$A$109,A105,$D$6:$D$109,D105,$E$6:$E$109,E105)&gt;1,"Дубль показника",IF(LEN(J105)=0,"Заповніть план",IF(NOT(ISNUMBER(J105)),"Перевірте план",IF(LEN(K105)=0,"Заповніть факт",IF(NOT(ISNUMBER(K105)),"Перевірте факт",IF(H105="Більше краще",IF(K105&gt;=J105,"У межах","Потрібна увага"),IF(H105="Менше краще",IF(K105&lt;=J105,"У межах","Потрібна увага"),"Налаштуйте напрям"))))))))</x:f>
        <x:v>Заповніть план</x:v>
      </x:c>
      <x:c r="O105" s="47"/>
      <x:c r="P105" s="47"/>
      <x:c r="Q105" s="47"/>
      <x:c r="R105" s="59"/>
      <x:c r="S105" s="40"/>
    </x:row>
    <x:row r="106" ht="34" customHeight="1">
      <x:c r="A106" s="40" t="str">
        <x:v>Тиждень 13</x:v>
      </x:c>
      <x:c r="B106" s="59"/>
      <x:c r="C106" s="59"/>
      <x:c r="D106" s="40" t="str">
        <x:v>Операції</x:v>
      </x:c>
      <x:c r="E106" s="47" t="str">
        <x:v>Виконання замовлень вчасно</x:v>
      </x:c>
      <x:c r="F106" s="40" t="str">
        <x:v>%</x:v>
      </x:c>
      <x:c r="G106" s="47" t="str">
        <x:v>Журнал замовлень</x:v>
      </x:c>
      <x:c r="H106" s="40" t="str">
        <x:v>Більше краще</x:v>
      </x:c>
      <x:c r="I106" s="40" t="str">
        <x:v>Операційний керівник</x:v>
      </x:c>
      <x:c r="J106" s="57"/>
      <x:c r="K106" s="57"/>
      <x:c r="L106" s="53" t="str">
        <x:f>IF(OR(N106="У межах",N106="Потрібна увага"),K106-J106,"")</x:f>
      </x:c>
      <x:c r="M106" s="53" t="str">
        <x:f>IF(OR(N106="У межах",N106="Потрібна увага"),IF(J106=0,"",K106/J106-1),"")</x:f>
      </x:c>
      <x:c r="N106" s="41" t="str">
        <x:f>IF(OR(LEN(A106)=0,LEN(D106)=0,LEN(E106)=0),"Перевірте назву або період",IF(COUNTIFS($A$6:$A$109,A106,$D$6:$D$109,D106,$E$6:$E$109,E106)&gt;1,"Дубль показника",IF(LEN(J106)=0,"Заповніть план",IF(NOT(ISNUMBER(J106)),"Перевірте план",IF(LEN(K106)=0,"Заповніть факт",IF(NOT(ISNUMBER(K106)),"Перевірте факт",IF(H106="Більше краще",IF(K106&gt;=J106,"У межах","Потрібна увага"),IF(H106="Менше краще",IF(K106&lt;=J106,"У межах","Потрібна увага"),"Налаштуйте напрям"))))))))</x:f>
        <x:v>Заповніть план</x:v>
      </x:c>
      <x:c r="O106" s="47"/>
      <x:c r="P106" s="47"/>
      <x:c r="Q106" s="47"/>
      <x:c r="R106" s="59"/>
      <x:c r="S106" s="40"/>
    </x:row>
    <x:row r="107" ht="34" customHeight="1">
      <x:c r="A107" s="40" t="str">
        <x:v>Тиждень 13</x:v>
      </x:c>
      <x:c r="B107" s="59"/>
      <x:c r="C107" s="59"/>
      <x:c r="D107" s="40" t="str">
        <x:v>Операції</x:v>
      </x:c>
      <x:c r="E107" s="47" t="str">
        <x:v>Повернення або виправлення</x:v>
      </x:c>
      <x:c r="F107" s="40" t="str">
        <x:v>шт</x:v>
      </x:c>
      <x:c r="G107" s="47" t="str">
        <x:v>Облік звернень і повернень</x:v>
      </x:c>
      <x:c r="H107" s="40" t="str">
        <x:v>Менше краще</x:v>
      </x:c>
      <x:c r="I107" s="40" t="str">
        <x:v>Операційний керівник</x:v>
      </x:c>
      <x:c r="J107" s="56"/>
      <x:c r="K107" s="56"/>
      <x:c r="L107" s="51" t="str">
        <x:f>IF(OR(N107="У межах",N107="Потрібна увага"),K107-J107,"")</x:f>
      </x:c>
      <x:c r="M107" s="53" t="str">
        <x:f>IF(OR(N107="У межах",N107="Потрібна увага"),IF(J107=0,"",K107/J107-1),"")</x:f>
      </x:c>
      <x:c r="N107" s="41" t="str">
        <x:f>IF(OR(LEN(A107)=0,LEN(D107)=0,LEN(E107)=0),"Перевірте назву або період",IF(COUNTIFS($A$6:$A$109,A107,$D$6:$D$109,D107,$E$6:$E$109,E107)&gt;1,"Дубль показника",IF(LEN(J107)=0,"Заповніть план",IF(NOT(ISNUMBER(J107)),"Перевірте план",IF(LEN(K107)=0,"Заповніть факт",IF(NOT(ISNUMBER(K107)),"Перевірте факт",IF(H107="Більше краще",IF(K107&gt;=J107,"У межах","Потрібна увага"),IF(H107="Менше краще",IF(K107&lt;=J107,"У межах","Потрібна увага"),"Налаштуйте напрям"))))))))</x:f>
        <x:v>Заповніть план</x:v>
      </x:c>
      <x:c r="O107" s="47"/>
      <x:c r="P107" s="47"/>
      <x:c r="Q107" s="47"/>
      <x:c r="R107" s="59"/>
      <x:c r="S107" s="40"/>
    </x:row>
    <x:row r="108" ht="34" customHeight="1">
      <x:c r="A108" s="40" t="str">
        <x:v>Тиждень 13</x:v>
      </x:c>
      <x:c r="B108" s="59"/>
      <x:c r="C108" s="59"/>
      <x:c r="D108" s="40" t="str">
        <x:v>Фінанси</x:v>
      </x:c>
      <x:c r="E108" s="47" t="str">
        <x:v>Залишок коштів</x:v>
      </x:c>
      <x:c r="F108" s="40" t="str">
        <x:v>грн</x:v>
      </x:c>
      <x:c r="G108" s="47" t="str">
        <x:v>Платіжний календар</x:v>
      </x:c>
      <x:c r="H108" s="40" t="str">
        <x:v>Більше краще</x:v>
      </x:c>
      <x:c r="I108" s="40" t="str">
        <x:v>Власник</x:v>
      </x:c>
      <x:c r="J108" s="56"/>
      <x:c r="K108" s="56"/>
      <x:c r="L108" s="51" t="str">
        <x:f>IF(OR(N108="У межах",N108="Потрібна увага"),K108-J108,"")</x:f>
      </x:c>
      <x:c r="M108" s="53" t="str">
        <x:f>IF(OR(N108="У межах",N108="Потрібна увага"),IF(J108=0,"",K108/J108-1),"")</x:f>
      </x:c>
      <x:c r="N108" s="41" t="str">
        <x:f>IF(OR(LEN(A108)=0,LEN(D108)=0,LEN(E108)=0),"Перевірте назву або період",IF(COUNTIFS($A$6:$A$109,A108,$D$6:$D$109,D108,$E$6:$E$109,E108)&gt;1,"Дубль показника",IF(LEN(J108)=0,"Заповніть план",IF(NOT(ISNUMBER(J108)),"Перевірте план",IF(LEN(K108)=0,"Заповніть факт",IF(NOT(ISNUMBER(K108)),"Перевірте факт",IF(H108="Більше краще",IF(K108&gt;=J108,"У межах","Потрібна увага"),IF(H108="Менше краще",IF(K108&lt;=J108,"У межах","Потрібна увага"),"Налаштуйте напрям"))))))))</x:f>
        <x:v>Заповніть план</x:v>
      </x:c>
      <x:c r="O108" s="47"/>
      <x:c r="P108" s="47"/>
      <x:c r="Q108" s="47"/>
      <x:c r="R108" s="59"/>
      <x:c r="S108" s="40"/>
    </x:row>
    <x:row r="109" ht="34" customHeight="1">
      <x:c r="A109" s="40" t="str">
        <x:v>Тиждень 13</x:v>
      </x:c>
      <x:c r="B109" s="59"/>
      <x:c r="C109" s="59"/>
      <x:c r="D109" s="40" t="str">
        <x:v>Команда</x:v>
      </x:c>
      <x:c r="E109" s="47" t="str">
        <x:v>Виконання ключових задач</x:v>
      </x:c>
      <x:c r="F109" s="40" t="str">
        <x:v>%</x:v>
      </x:c>
      <x:c r="G109" s="47" t="str">
        <x:v>План команди</x:v>
      </x:c>
      <x:c r="H109" s="40" t="str">
        <x:v>Більше краще</x:v>
      </x:c>
      <x:c r="I109" s="40" t="str">
        <x:v>Керівник команди</x:v>
      </x:c>
      <x:c r="J109" s="57"/>
      <x:c r="K109" s="57"/>
      <x:c r="L109" s="53" t="str">
        <x:f>IF(OR(N109="У межах",N109="Потрібна увага"),K109-J109,"")</x:f>
      </x:c>
      <x:c r="M109" s="53" t="str">
        <x:f>IF(OR(N109="У межах",N109="Потрібна увага"),IF(J109=0,"",K109/J109-1),"")</x:f>
      </x:c>
      <x:c r="N109" s="41" t="str">
        <x:f>IF(OR(LEN(A109)=0,LEN(D109)=0,LEN(E109)=0),"Перевірте назву або період",IF(COUNTIFS($A$6:$A$109,A109,$D$6:$D$109,D109,$E$6:$E$109,E109)&gt;1,"Дубль показника",IF(LEN(J109)=0,"Заповніть план",IF(NOT(ISNUMBER(J109)),"Перевірте план",IF(LEN(K109)=0,"Заповніть факт",IF(NOT(ISNUMBER(K109)),"Перевірте факт",IF(H109="Більше краще",IF(K109&gt;=J109,"У межах","Потрібна увага"),IF(H109="Менше краще",IF(K109&lt;=J109,"У межах","Потрібна увага"),"Налаштуйте напрям"))))))))</x:f>
        <x:v>Заповніть план</x:v>
      </x:c>
      <x:c r="O109" s="47"/>
      <x:c r="P109" s="47"/>
      <x:c r="Q109" s="47"/>
      <x:c r="R109" s="59"/>
      <x:c r="S109" s="40"/>
    </x:row>
  </x:sheetData>
  <x:conditionalFormatting sqref="N6:N109">
    <x:cfRule type="containsText" dxfId="2" priority="1" operator="containsText" text="Потрібна увага"/>
    <x:cfRule type="containsText" dxfId="3" priority="2" operator="containsText" text="У межах"/>
  </x:conditionalFormatting>
  <x:dataValidations count="2">
    <x:dataValidation type="list" sqref="H6:H109">
      <x:formula1>"Більше краще,Менше краще"</x:formula1>
    </x:dataValidation>
    <x:dataValidation type="list" sqref="S6:S109">
      <x:formula1>"Не розпочато,У роботі,Готово"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92472d854c1b4ee1"/>
  </x:tableParts>
</x:worksheet>
</file>